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emf" ContentType="image/x-emf"/>
  <Default Extension="rels" ContentType="application/vnd.openxmlformats-package.relationships+xml"/>
  <Default Extension="xml" ContentType="application/xml"/>
  <Default Extension="vml" ContentType="application/vnd.openxmlformats-officedocument.vmlDrawing"/>
  <Default Extension="doc" ContentType="application/msword"/>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4.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5.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6.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theme/themeOverride1.xml" ContentType="application/vnd.openxmlformats-officedocument.themeOverrid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7.xml" ContentType="application/vnd.openxmlformats-officedocument.drawing+xml"/>
  <Override PartName="/xl/drawings/drawing8.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9.xml" ContentType="application/vnd.openxmlformats-officedocument.drawing+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drawings/drawing10.xml" ContentType="application/vnd.openxmlformats-officedocument.drawing+xml"/>
  <Override PartName="/xl/charts/chart8.xml" ContentType="application/vnd.openxmlformats-officedocument.drawingml.chart+xml"/>
  <Override PartName="/xl/charts/chart9.xml" ContentType="application/vnd.openxmlformats-officedocument.drawingml.chart+xml"/>
  <Override PartName="/xl/drawings/drawing1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codeName="ThisWorkbook" defaultThemeVersion="153222"/>
  <mc:AlternateContent xmlns:mc="http://schemas.openxmlformats.org/markup-compatibility/2006">
    <mc:Choice Requires="x15">
      <x15ac:absPath xmlns:x15ac="http://schemas.microsoft.com/office/spreadsheetml/2010/11/ac" url="C:\Users\BQW842\"/>
    </mc:Choice>
  </mc:AlternateContent>
  <bookViews>
    <workbookView xWindow="0" yWindow="0" windowWidth="28800" windowHeight="14100" activeTab="1"/>
  </bookViews>
  <sheets>
    <sheet name="PREFACE" sheetId="1" r:id="rId1"/>
    <sheet name="APPLICATION" sheetId="2" r:id="rId2"/>
    <sheet name="BUSINESS" sheetId="3" r:id="rId3"/>
    <sheet name="SME ANALYSIS" sheetId="6" r:id="rId4"/>
    <sheet name="PROJECT DESCRIPTION" sheetId="4" r:id="rId5"/>
    <sheet name="BALANCE SHEET (NEW LAYOUT) " sheetId="7" r:id="rId6"/>
    <sheet name="P&amp;L ACCOUNT (NEW LAYOUT) + STAF" sheetId="9" r:id="rId7"/>
    <sheet name="AFFIDAVIT" sheetId="16" r:id="rId8"/>
    <sheet name="REQUIRED SUPPORTING DOCUMENTS" sheetId="12" r:id="rId9"/>
    <sheet name="ORGANIGRAM" sheetId="13" r:id="rId10"/>
    <sheet name="BP - General note" sheetId="21" r:id="rId11"/>
    <sheet name="BP - Competition" sheetId="22" r:id="rId12"/>
    <sheet name="BP - Strategic plan" sheetId="23" r:id="rId13"/>
    <sheet name="BP - Risks" sheetId="24" r:id="rId14"/>
    <sheet name="BP - HR plan" sheetId="25" r:id="rId15"/>
    <sheet name="BP - Schedule of activities" sheetId="26" r:id="rId16"/>
    <sheet name="BP - Market size" sheetId="27" r:id="rId17"/>
    <sheet name="BP - Go2Market" sheetId="28" r:id="rId18"/>
    <sheet name="Monthly cash-flow" sheetId="30" r:id="rId19"/>
    <sheet name="Yearly cash-flow" sheetId="31" r:id="rId20"/>
    <sheet name="Sales and costs" sheetId="33" r:id="rId21"/>
    <sheet name="MODELE DE LETTRE DE DEMANDE " sheetId="14" state="hidden" r:id="rId22"/>
  </sheets>
  <externalReferences>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s>
  <definedNames>
    <definedName name="Actual" localSheetId="11">(PeriodInActual*('[1]BP - Calendrier des activités'!#REF!&gt;0))*PeriodInPlan</definedName>
    <definedName name="Actual" localSheetId="17">(PeriodInActual*('[1]BP - Calendrier des activités'!#REF!&gt;0))*PeriodInPlan</definedName>
    <definedName name="Actual" localSheetId="14">(PeriodInActual*('[1]BP - Calendrier des activités'!#REF!&gt;0))*PeriodInPlan</definedName>
    <definedName name="Actual" localSheetId="16">(PeriodInActual*('[1]BP - Calendrier des activités'!#REF!&gt;0))*PeriodInPlan</definedName>
    <definedName name="Actual" localSheetId="13">(PeriodInActual*('[1]BP - Calendrier des activités'!#REF!&gt;0))*PeriodInPlan</definedName>
    <definedName name="Actual" localSheetId="15">(PeriodInActual*('[1]BP - Calendrier des activités'!#REF!&gt;0))*PeriodInPlan</definedName>
    <definedName name="Actual" localSheetId="12">(PeriodInActual*('[1]BP - Calendrier des activités'!#REF!&gt;0))*PeriodInPlan</definedName>
    <definedName name="Actual">(PeriodInActual*('[1]BP - Calendrier des activités'!#REF!&gt;0))*PeriodInPlan</definedName>
    <definedName name="ActualBeyond" localSheetId="11">PeriodInActual*('[1]BP - Calendrier des activités'!#REF!&gt;0)</definedName>
    <definedName name="ActualBeyond" localSheetId="17">PeriodInActual*('[1]BP - Calendrier des activités'!#REF!&gt;0)</definedName>
    <definedName name="ActualBeyond" localSheetId="14">PeriodInActual*('[1]BP - Calendrier des activités'!#REF!&gt;0)</definedName>
    <definedName name="ActualBeyond" localSheetId="16">PeriodInActual*('[1]BP - Calendrier des activités'!#REF!&gt;0)</definedName>
    <definedName name="ActualBeyond" localSheetId="13">PeriodInActual*('[1]BP - Calendrier des activités'!#REF!&gt;0)</definedName>
    <definedName name="ActualBeyond" localSheetId="15">PeriodInActual*('[1]BP - Calendrier des activités'!#REF!&gt;0)</definedName>
    <definedName name="ActualBeyond" localSheetId="12">PeriodInActual*('[1]BP - Calendrier des activités'!#REF!&gt;0)</definedName>
    <definedName name="ActualBeyond">PeriodInActual*('[1]BP - Calendrier des activités'!#REF!&gt;0)</definedName>
    <definedName name="Check13" localSheetId="7">'[2]DECLARATION SUR L''HONNEUR'!$C$26</definedName>
    <definedName name="Check14" localSheetId="7">'[2]DECLARATION SUR L''HONNEUR'!$F$26</definedName>
    <definedName name="Check15" localSheetId="7">'[2]DECLARATION SUR L''HONNEUR'!$I$26</definedName>
    <definedName name="Check4" localSheetId="7">'[2]DECLARATION SUR L''HONNEUR'!#REF!</definedName>
    <definedName name="PercentComplete" localSheetId="11">PercentCompleteBeyond*PeriodInPlan</definedName>
    <definedName name="PercentComplete" localSheetId="17">PercentCompleteBeyond*PeriodInPlan</definedName>
    <definedName name="PercentComplete" localSheetId="14">PercentCompleteBeyond*PeriodInPlan</definedName>
    <definedName name="PercentComplete" localSheetId="16">PercentCompleteBeyond*PeriodInPlan</definedName>
    <definedName name="PercentComplete" localSheetId="13">PercentCompleteBeyond*PeriodInPlan</definedName>
    <definedName name="PercentComplete" localSheetId="15">PercentCompleteBeyond*PeriodInPlan</definedName>
    <definedName name="PercentComplete" localSheetId="12">PercentCompleteBeyond*PeriodInPlan</definedName>
    <definedName name="PercentComplete">PercentCompleteBeyond*PeriodInPlan</definedName>
    <definedName name="PercentCompleteBeyond">('[1]BP - Calendrier des activités'!A$5=MEDIAN('[1]BP - Calendrier des activités'!A$5,'[1]BP - Calendrier des activités'!#REF!,'[1]BP - Calendrier des activités'!#REF!+'[1]BP - Calendrier des activités'!#REF!)*('[1]BP - Calendrier des activités'!#REF!&gt;0))*(('[1]BP - Calendrier des activités'!A$5&lt;(INT('[1]BP - Calendrier des activités'!#REF!+'[1]BP - Calendrier des activités'!#REF!*'[1]BP - Calendrier des activités'!#REF!)))+('[1]BP - Calendrier des activités'!A$5='[1]BP - Calendrier des activités'!#REF!))*('[1]BP - Calendrier des activités'!#REF!&gt;0)</definedName>
    <definedName name="period_selected">'[1]BP - Calendrier des activités'!#REF!</definedName>
    <definedName name="PeriodInActual">'[1]BP - Calendrier des activités'!A$5=MEDIAN('[1]BP - Calendrier des activités'!A$5,'[1]BP - Calendrier des activités'!#REF!,'[1]BP - Calendrier des activités'!#REF!+'[1]BP - Calendrier des activités'!#REF!-1)</definedName>
    <definedName name="PeriodInPlan">'[1]BP - Calendrier des activités'!A$5=MEDIAN('[1]BP - Calendrier des activités'!A$5,'[1]BP - Calendrier des activités'!$C1,'[1]BP - Calendrier des activités'!$C1+'[1]BP - Calendrier des activités'!$D1-1)</definedName>
    <definedName name="plage" localSheetId="7">#REF!</definedName>
    <definedName name="plage" localSheetId="5">#REF!</definedName>
    <definedName name="plage" localSheetId="11">#REF!</definedName>
    <definedName name="plage" localSheetId="10">#REF!</definedName>
    <definedName name="plage" localSheetId="17">#REF!</definedName>
    <definedName name="plage" localSheetId="14">#REF!</definedName>
    <definedName name="plage" localSheetId="16">#REF!</definedName>
    <definedName name="plage" localSheetId="13">#REF!</definedName>
    <definedName name="plage" localSheetId="15">#REF!</definedName>
    <definedName name="plage" localSheetId="12">#REF!</definedName>
    <definedName name="plage" localSheetId="6">#REF!</definedName>
    <definedName name="plage" localSheetId="3">#REF!</definedName>
    <definedName name="plage">#REF!</definedName>
    <definedName name="Plan" localSheetId="11">PeriodInPlan*('[1]BP - Calendrier des activités'!$C1&gt;0)</definedName>
    <definedName name="Plan" localSheetId="17">PeriodInPlan*('[1]BP - Calendrier des activités'!$C1&gt;0)</definedName>
    <definedName name="Plan" localSheetId="14">PeriodInPlan*('[1]BP - Calendrier des activités'!$C1&gt;0)</definedName>
    <definedName name="Plan" localSheetId="16">PeriodInPlan*('[1]BP - Calendrier des activités'!$C1&gt;0)</definedName>
    <definedName name="Plan" localSheetId="13">PeriodInPlan*('[1]BP - Calendrier des activités'!$C1&gt;0)</definedName>
    <definedName name="Plan" localSheetId="15">PeriodInPlan*('[1]BP - Calendrier des activités'!$C1&gt;0)</definedName>
    <definedName name="Plan" localSheetId="12">PeriodInPlan*('[1]BP - Calendrier des activités'!$C1&gt;0)</definedName>
    <definedName name="Plan">PeriodInPlan*('[1]BP - Calendrier des activités'!$C1&gt;0)</definedName>
    <definedName name="_xlnm.Print_Area" localSheetId="1">[3]DEMANDE!$A$1:$I$27</definedName>
    <definedName name="_xlnm.Print_Area" localSheetId="2">[4]ENTREPRISE!$A$1:$E$66</definedName>
    <definedName name="_xlnm.Print_Area" localSheetId="0">'[5]AVANT PROPOS'!$B$2:$J$22</definedName>
    <definedName name="_xlnm.Print_Area" localSheetId="8">'[6]PIECES A JOINDRE'!$A$1:$I$33</definedName>
    <definedName name="_xlnm.Print_Area" localSheetId="3">'SME ANALYSIS'!$A$3:$K$43</definedName>
    <definedName name="_xlnm.Print_Titles" localSheetId="4">'[7]DESCRIPTIF PROJET'!$3:$4</definedName>
    <definedName name="règlement">'[8]PP NOUVEAU SCHEMA + EFFECTIFS'!$G$11</definedName>
    <definedName name="Texte28" localSheetId="2">[4]ENTREPRISE!#REF!</definedName>
    <definedName name="Texte29" localSheetId="2">[4]ENTREPRISE!#REF!</definedName>
    <definedName name="x" localSheetId="7">#REF!</definedName>
    <definedName name="x" localSheetId="11">#REF!</definedName>
    <definedName name="x" localSheetId="10">#REF!</definedName>
    <definedName name="x" localSheetId="17">#REF!</definedName>
    <definedName name="x" localSheetId="14">#REF!</definedName>
    <definedName name="x" localSheetId="16">#REF!</definedName>
    <definedName name="x" localSheetId="13">#REF!</definedName>
    <definedName name="x" localSheetId="15">#REF!</definedName>
    <definedName name="x" localSheetId="12">#REF!</definedName>
    <definedName name="x">#REF!</definedName>
    <definedName name="xxx" localSheetId="7">#REF!</definedName>
    <definedName name="xxx" localSheetId="11">#REF!</definedName>
    <definedName name="xxx" localSheetId="10">#REF!</definedName>
    <definedName name="xxx" localSheetId="17">#REF!</definedName>
    <definedName name="xxx" localSheetId="14">#REF!</definedName>
    <definedName name="xxx" localSheetId="16">#REF!</definedName>
    <definedName name="xxx" localSheetId="13">#REF!</definedName>
    <definedName name="xxx" localSheetId="15">#REF!</definedName>
    <definedName name="xxx" localSheetId="12">#REF!</definedName>
    <definedName name="xxx">#REF!</definedName>
    <definedName name="Z_13344BD5_8CEB_4C4A_AAD5_26D1EACF8C2B_.wvu.PrintArea" localSheetId="7" hidden="1">'[2]DECLARATION SUR L''HONNEUR'!$A$1:$J$33</definedName>
    <definedName name="Z_13344BD5_8CEB_4C4A_AAD5_26D1EACF8C2B_.wvu.PrintArea" localSheetId="1" hidden="1">[3]DEMANDE!$A$1:$I$27</definedName>
    <definedName name="Z_13344BD5_8CEB_4C4A_AAD5_26D1EACF8C2B_.wvu.PrintArea" localSheetId="5" hidden="1">'[9]BILAN NOUVEAU SCHEMA '!$B$2:$H$111</definedName>
    <definedName name="Z_13344BD5_8CEB_4C4A_AAD5_26D1EACF8C2B_.wvu.PrintArea" localSheetId="2" hidden="1">[4]ENTREPRISE!$B$1:$E$50</definedName>
    <definedName name="Z_13344BD5_8CEB_4C4A_AAD5_26D1EACF8C2B_.wvu.PrintArea" localSheetId="9" hidden="1">[10]ORGANIGRAMME!$A$2:$D$37</definedName>
    <definedName name="Z_13344BD5_8CEB_4C4A_AAD5_26D1EACF8C2B_.wvu.PrintArea" localSheetId="6" hidden="1">'[8]PP NOUVEAU SCHEMA + EFFECTIFS'!$B$2:$F$42</definedName>
    <definedName name="Z_13344BD5_8CEB_4C4A_AAD5_26D1EACF8C2B_.wvu.PrintArea" localSheetId="0" hidden="1">'[5]AVANT PROPOS'!$B$2:$J$22</definedName>
    <definedName name="Z_13344BD5_8CEB_4C4A_AAD5_26D1EACF8C2B_.wvu.PrintArea" localSheetId="4" hidden="1">'[7]DESCRIPTIF PROJET'!$A$4:$I$14</definedName>
    <definedName name="Z_13344BD5_8CEB_4C4A_AAD5_26D1EACF8C2B_.wvu.PrintArea" localSheetId="8" hidden="1">'[6]PIECES A JOINDRE'!$A$2:$I$29</definedName>
    <definedName name="Z_13344BD5_8CEB_4C4A_AAD5_26D1EACF8C2B_.wvu.PrintArea" localSheetId="3" hidden="1">'[11]ANALYSE PME'!$A$1:$K$43</definedName>
    <definedName name="Z_13344BD5_8CEB_4C4A_AAD5_26D1EACF8C2B_.wvu.PrintTitles" localSheetId="5" hidden="1">'[9]BILAN NOUVEAU SCHEMA '!$2:$3</definedName>
    <definedName name="Z_13344BD5_8CEB_4C4A_AAD5_26D1EACF8C2B_.wvu.PrintTitles" localSheetId="4" hidden="1">'[7]DESCRIPTIF PROJET'!$4:$4</definedName>
    <definedName name="Z_13344BD5_8CEB_4C4A_AAD5_26D1EACF8C2B_.wvu.Rows" localSheetId="0" hidden="1">'[5]AVANT PROPOS'!#REF!,'[5]AVANT PROPOS'!#REF!</definedName>
    <definedName name="Z_13344BD5_8CEB_4C4A_AAD5_26D1EACF8C2B_.wvu.Rows" localSheetId="4" hidden="1">'[7]DESCRIPTIF PROJET'!#REF!</definedName>
  </definedNames>
  <calcPr calcId="162913"/>
  <customWorkbookViews>
    <customWorkbookView name="Ernest Boever - Personal View" guid="{13344BD5-8CEB-4C4A-AAD5-26D1EACF8C2B}" mergeInterval="0" personalView="1" xWindow="828" yWindow="86" windowWidth="861" windowHeight="1042" activeSheetId="3"/>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3" i="12" l="1"/>
  <c r="E2" i="12"/>
  <c r="F34" i="9"/>
  <c r="E34" i="9"/>
  <c r="D34" i="9"/>
  <c r="F29" i="9"/>
  <c r="E29" i="9"/>
  <c r="D29" i="9"/>
  <c r="F26" i="9"/>
  <c r="E26" i="9"/>
  <c r="D26" i="9"/>
  <c r="F23" i="9"/>
  <c r="E23" i="9"/>
  <c r="D23" i="9"/>
  <c r="F19" i="9"/>
  <c r="E19" i="9"/>
  <c r="D19" i="9"/>
  <c r="F15" i="9"/>
  <c r="F13" i="9" s="1"/>
  <c r="E15" i="9"/>
  <c r="D15" i="9"/>
  <c r="D13" i="9" s="1"/>
  <c r="E13" i="9"/>
  <c r="F10" i="9"/>
  <c r="F38" i="9" s="1"/>
  <c r="F40" i="9" s="1"/>
  <c r="E10" i="9"/>
  <c r="E38" i="9" s="1"/>
  <c r="E40" i="9" s="1"/>
  <c r="D10" i="9"/>
  <c r="D38" i="9" s="1"/>
  <c r="D40" i="9" s="1"/>
  <c r="F3" i="7"/>
  <c r="H107" i="7"/>
  <c r="H104" i="7" s="1"/>
  <c r="G107" i="7"/>
  <c r="G104" i="7" s="1"/>
  <c r="F107" i="7"/>
  <c r="F104" i="7"/>
  <c r="H101" i="7"/>
  <c r="G101" i="7"/>
  <c r="F101" i="7"/>
  <c r="H98" i="7"/>
  <c r="G98" i="7"/>
  <c r="F98" i="7"/>
  <c r="H95" i="7"/>
  <c r="G95" i="7"/>
  <c r="F95" i="7"/>
  <c r="H92" i="7"/>
  <c r="G92" i="7"/>
  <c r="F92" i="7"/>
  <c r="H89" i="7"/>
  <c r="G89" i="7"/>
  <c r="F89" i="7"/>
  <c r="H86" i="7"/>
  <c r="G86" i="7"/>
  <c r="F86" i="7"/>
  <c r="H83" i="7"/>
  <c r="H79" i="7" s="1"/>
  <c r="G83" i="7"/>
  <c r="F83" i="7"/>
  <c r="H80" i="7"/>
  <c r="G80" i="7"/>
  <c r="G79" i="7" s="1"/>
  <c r="F80" i="7"/>
  <c r="F79" i="7" s="1"/>
  <c r="F78" i="7" s="1"/>
  <c r="H74" i="7"/>
  <c r="G74" i="7"/>
  <c r="F74" i="7"/>
  <c r="H67" i="7"/>
  <c r="H63" i="7" s="1"/>
  <c r="H59" i="7" s="1"/>
  <c r="G67" i="7"/>
  <c r="G63" i="7" s="1"/>
  <c r="G59" i="7" s="1"/>
  <c r="F67" i="7"/>
  <c r="F63" i="7" s="1"/>
  <c r="F59" i="7" s="1"/>
  <c r="F111" i="7" s="1"/>
  <c r="H58" i="7"/>
  <c r="G58" i="7"/>
  <c r="F58" i="7"/>
  <c r="H49" i="7"/>
  <c r="G49" i="7"/>
  <c r="F49" i="7"/>
  <c r="H46" i="7"/>
  <c r="G46" i="7"/>
  <c r="F46" i="7"/>
  <c r="H43" i="7"/>
  <c r="G43" i="7"/>
  <c r="F43" i="7"/>
  <c r="H40" i="7"/>
  <c r="G40" i="7"/>
  <c r="G36" i="7" s="1"/>
  <c r="F40" i="7"/>
  <c r="H37" i="7"/>
  <c r="G37" i="7"/>
  <c r="F37" i="7"/>
  <c r="F36" i="7" s="1"/>
  <c r="F30" i="7" s="1"/>
  <c r="H36" i="7"/>
  <c r="H31" i="7"/>
  <c r="H30" i="7" s="1"/>
  <c r="H55" i="7" s="1"/>
  <c r="G31" i="7"/>
  <c r="F31" i="7"/>
  <c r="H23" i="7"/>
  <c r="G23" i="7"/>
  <c r="F23" i="7"/>
  <c r="H18" i="7"/>
  <c r="G18" i="7"/>
  <c r="F18" i="7"/>
  <c r="H13" i="7"/>
  <c r="H11" i="7" s="1"/>
  <c r="H10" i="7" s="1"/>
  <c r="G13" i="7"/>
  <c r="G11" i="7" s="1"/>
  <c r="G10" i="7" s="1"/>
  <c r="F13" i="7"/>
  <c r="F11" i="7"/>
  <c r="F10" i="7" s="1"/>
  <c r="H6" i="7"/>
  <c r="G6" i="7"/>
  <c r="F6" i="7"/>
  <c r="F55" i="7" l="1"/>
  <c r="F113" i="7" s="1"/>
  <c r="H111" i="7"/>
  <c r="H113" i="7" s="1"/>
  <c r="G30" i="7"/>
  <c r="G55" i="7" s="1"/>
  <c r="G78" i="7"/>
  <c r="G111" i="7" s="1"/>
  <c r="G113" i="7" s="1"/>
  <c r="H78" i="7"/>
  <c r="E4" i="4" l="1"/>
  <c r="E3" i="4"/>
  <c r="E4" i="6"/>
  <c r="D35" i="3" l="1"/>
  <c r="D6" i="3"/>
  <c r="E26" i="33" l="1"/>
  <c r="F26" i="33" l="1"/>
  <c r="E31" i="33"/>
  <c r="F31" i="33" s="1"/>
  <c r="E36" i="33"/>
  <c r="F36" i="33"/>
  <c r="E41" i="33"/>
  <c r="F41" i="33" s="1"/>
  <c r="E56" i="33"/>
  <c r="F56" i="33" s="1"/>
  <c r="E66" i="33"/>
  <c r="F66" i="33"/>
  <c r="C50" i="30"/>
  <c r="C53" i="30" s="1"/>
  <c r="C26" i="30"/>
  <c r="C64" i="30"/>
  <c r="D64" i="30"/>
  <c r="D46" i="33" l="1"/>
  <c r="D50" i="30"/>
  <c r="C55" i="30"/>
  <c r="D51" i="33" l="1"/>
  <c r="C56" i="30"/>
  <c r="C68" i="30"/>
  <c r="D53" i="30"/>
  <c r="D55" i="30" s="1"/>
  <c r="D68" i="30" s="1"/>
  <c r="C46" i="33"/>
  <c r="C51" i="33" s="1"/>
  <c r="D26" i="30"/>
  <c r="B46" i="33"/>
  <c r="B51" i="33" s="1"/>
  <c r="G10" i="28"/>
  <c r="I10" i="28" s="1"/>
  <c r="J10" i="28" s="1"/>
  <c r="G11" i="28"/>
  <c r="I11" i="28" s="1"/>
  <c r="J11" i="28" s="1"/>
  <c r="G12" i="28"/>
  <c r="I12" i="28"/>
  <c r="J12" i="28" s="1"/>
  <c r="D5" i="27"/>
  <c r="D6" i="27"/>
  <c r="E6" i="27"/>
  <c r="D7" i="27"/>
  <c r="B12" i="27" s="1"/>
  <c r="E7" i="27"/>
  <c r="D8" i="27"/>
  <c r="E8" i="27"/>
  <c r="B11" i="27"/>
  <c r="B13" i="27"/>
  <c r="C22" i="27"/>
  <c r="C24" i="27"/>
  <c r="AR6" i="26"/>
  <c r="AR7" i="26"/>
  <c r="AR8" i="26"/>
  <c r="AR9" i="26"/>
  <c r="AR10" i="26"/>
  <c r="AR11" i="26"/>
  <c r="AR12" i="26"/>
  <c r="AR13" i="26"/>
  <c r="AR14" i="26"/>
  <c r="AR15" i="26"/>
  <c r="AR16" i="26"/>
  <c r="AR17" i="26"/>
  <c r="AR18" i="26"/>
  <c r="AR19" i="26"/>
  <c r="AR20" i="26"/>
  <c r="AR21" i="26"/>
  <c r="AR22" i="26"/>
  <c r="AR23" i="26"/>
  <c r="AR24" i="26"/>
  <c r="AR25" i="26"/>
  <c r="AR26" i="26"/>
  <c r="AR27" i="26"/>
  <c r="AR28" i="26"/>
  <c r="AR29" i="26"/>
  <c r="AR30" i="26"/>
  <c r="AR31" i="26"/>
  <c r="E32" i="26"/>
  <c r="E33" i="26"/>
  <c r="D5" i="25"/>
  <c r="D6" i="25"/>
  <c r="D7" i="25"/>
  <c r="D8" i="25"/>
  <c r="F18" i="25" s="1"/>
  <c r="F19" i="25" s="1"/>
  <c r="F20" i="25" s="1"/>
  <c r="D9" i="25"/>
  <c r="D10" i="25"/>
  <c r="D11" i="25"/>
  <c r="D12" i="25"/>
  <c r="M32" i="25" s="1"/>
  <c r="D13" i="25"/>
  <c r="D14" i="25"/>
  <c r="D15" i="25"/>
  <c r="E16" i="25"/>
  <c r="F16" i="25"/>
  <c r="G16" i="25"/>
  <c r="H16" i="25"/>
  <c r="I16" i="25"/>
  <c r="J16" i="25"/>
  <c r="K16" i="25"/>
  <c r="L16" i="25"/>
  <c r="M16" i="25"/>
  <c r="N16" i="25"/>
  <c r="O16" i="25"/>
  <c r="P16" i="25"/>
  <c r="Q16" i="25"/>
  <c r="R16" i="25"/>
  <c r="S16" i="25"/>
  <c r="T16" i="25"/>
  <c r="U16" i="25"/>
  <c r="V16" i="25"/>
  <c r="W16" i="25"/>
  <c r="X16" i="25"/>
  <c r="E18" i="25"/>
  <c r="I18" i="25"/>
  <c r="M18" i="25"/>
  <c r="Q18" i="25"/>
  <c r="Q19" i="25" s="1"/>
  <c r="Q20" i="25" s="1"/>
  <c r="U18" i="25"/>
  <c r="U19" i="25" s="1"/>
  <c r="U20" i="25" s="1"/>
  <c r="E19" i="25"/>
  <c r="I19" i="25"/>
  <c r="M19" i="25"/>
  <c r="E20" i="25"/>
  <c r="I20" i="25"/>
  <c r="M20" i="25"/>
  <c r="E25" i="25"/>
  <c r="M25" i="25" s="1"/>
  <c r="F25" i="25"/>
  <c r="G25" i="25"/>
  <c r="H25" i="25"/>
  <c r="I25" i="25"/>
  <c r="Q25" i="25" s="1"/>
  <c r="N25" i="25"/>
  <c r="O25" i="25"/>
  <c r="P25" i="25"/>
  <c r="F26" i="25"/>
  <c r="G26" i="25"/>
  <c r="H26" i="25"/>
  <c r="P26" i="25" s="1"/>
  <c r="I26" i="25"/>
  <c r="M26" i="25"/>
  <c r="N26" i="25"/>
  <c r="O26" i="25"/>
  <c r="Q26" i="25"/>
  <c r="G27" i="25"/>
  <c r="H27" i="25"/>
  <c r="P27" i="25" s="1"/>
  <c r="I27" i="25"/>
  <c r="M27" i="25"/>
  <c r="N27" i="25"/>
  <c r="O27" i="25"/>
  <c r="Q27" i="25"/>
  <c r="E28" i="25"/>
  <c r="F28" i="25"/>
  <c r="F36" i="25" s="1"/>
  <c r="G28" i="25"/>
  <c r="H28" i="25"/>
  <c r="E29" i="25"/>
  <c r="F29" i="25"/>
  <c r="G29" i="25"/>
  <c r="H29" i="25"/>
  <c r="M29" i="25"/>
  <c r="N29" i="25"/>
  <c r="O29" i="25"/>
  <c r="P29" i="25"/>
  <c r="Q29" i="25"/>
  <c r="E30" i="25"/>
  <c r="F30" i="25"/>
  <c r="G30" i="25"/>
  <c r="H30" i="25"/>
  <c r="P30" i="25" s="1"/>
  <c r="I30" i="25"/>
  <c r="M30" i="25"/>
  <c r="N30" i="25"/>
  <c r="O30" i="25"/>
  <c r="Q30" i="25"/>
  <c r="E31" i="25"/>
  <c r="F31" i="25"/>
  <c r="N31" i="25" s="1"/>
  <c r="G31" i="25"/>
  <c r="H31" i="25"/>
  <c r="I31" i="25"/>
  <c r="M31" i="25"/>
  <c r="O31" i="25"/>
  <c r="P31" i="25"/>
  <c r="Q31" i="25"/>
  <c r="E32" i="25"/>
  <c r="F32" i="25"/>
  <c r="G32" i="25"/>
  <c r="H32" i="25"/>
  <c r="P32" i="25" s="1"/>
  <c r="I32" i="25"/>
  <c r="O32" i="25"/>
  <c r="E33" i="25"/>
  <c r="F33" i="25"/>
  <c r="N33" i="25" s="1"/>
  <c r="G33" i="25"/>
  <c r="H33" i="25"/>
  <c r="I33" i="25"/>
  <c r="M33" i="25"/>
  <c r="O33" i="25"/>
  <c r="P33" i="25"/>
  <c r="Q33" i="25"/>
  <c r="E34" i="25"/>
  <c r="F34" i="25"/>
  <c r="G34" i="25"/>
  <c r="H34" i="25"/>
  <c r="P34" i="25" s="1"/>
  <c r="I34" i="25"/>
  <c r="Q34" i="25" s="1"/>
  <c r="M34" i="25"/>
  <c r="N34" i="25"/>
  <c r="O34" i="25"/>
  <c r="E35" i="25"/>
  <c r="F35" i="25"/>
  <c r="N35" i="25" s="1"/>
  <c r="G35" i="25"/>
  <c r="O35" i="25" s="1"/>
  <c r="H35" i="25"/>
  <c r="I35" i="25"/>
  <c r="M35" i="25"/>
  <c r="P35" i="25"/>
  <c r="Q35" i="25"/>
  <c r="G36" i="25"/>
  <c r="H36" i="25"/>
  <c r="D4" i="24"/>
  <c r="D5" i="24"/>
  <c r="D6" i="24"/>
  <c r="D7" i="24"/>
  <c r="D4" i="23"/>
  <c r="D5" i="23"/>
  <c r="D6" i="23"/>
  <c r="D7" i="23"/>
  <c r="D8" i="23"/>
  <c r="D9" i="23"/>
  <c r="D10" i="23"/>
  <c r="D11" i="23"/>
  <c r="D12" i="23"/>
  <c r="D13" i="23"/>
  <c r="B17" i="23"/>
  <c r="D17" i="23"/>
  <c r="B18" i="23"/>
  <c r="D18" i="23"/>
  <c r="B19" i="23"/>
  <c r="D19" i="23"/>
  <c r="B20" i="23"/>
  <c r="D20" i="23"/>
  <c r="D56" i="30" l="1"/>
  <c r="N28" i="25"/>
  <c r="N36" i="25" s="1"/>
  <c r="N32" i="25"/>
  <c r="Q28" i="25"/>
  <c r="Q36" i="25" s="1"/>
  <c r="M28" i="25"/>
  <c r="M36" i="25" s="1"/>
  <c r="X18" i="25"/>
  <c r="X19" i="25" s="1"/>
  <c r="X20" i="25" s="1"/>
  <c r="T18" i="25"/>
  <c r="T19" i="25" s="1"/>
  <c r="T20" i="25" s="1"/>
  <c r="P18" i="25"/>
  <c r="P19" i="25" s="1"/>
  <c r="P20" i="25" s="1"/>
  <c r="L18" i="25"/>
  <c r="L19" i="25" s="1"/>
  <c r="L20" i="25" s="1"/>
  <c r="H18" i="25"/>
  <c r="H19" i="25" s="1"/>
  <c r="H20" i="25" s="1"/>
  <c r="Q32" i="25"/>
  <c r="P28" i="25"/>
  <c r="P36" i="25" s="1"/>
  <c r="W18" i="25"/>
  <c r="W19" i="25" s="1"/>
  <c r="W20" i="25" s="1"/>
  <c r="S18" i="25"/>
  <c r="S19" i="25" s="1"/>
  <c r="S20" i="25" s="1"/>
  <c r="O18" i="25"/>
  <c r="O19" i="25" s="1"/>
  <c r="O20" i="25" s="1"/>
  <c r="K18" i="25"/>
  <c r="K19" i="25" s="1"/>
  <c r="K20" i="25" s="1"/>
  <c r="G18" i="25"/>
  <c r="G19" i="25" s="1"/>
  <c r="G20" i="25" s="1"/>
  <c r="I36" i="25"/>
  <c r="E36" i="25"/>
  <c r="O28" i="25"/>
  <c r="O36" i="25" s="1"/>
  <c r="V18" i="25"/>
  <c r="V19" i="25" s="1"/>
  <c r="V20" i="25" s="1"/>
  <c r="R18" i="25"/>
  <c r="R19" i="25" s="1"/>
  <c r="R20" i="25" s="1"/>
  <c r="N18" i="25"/>
  <c r="N19" i="25" s="1"/>
  <c r="N20" i="25" s="1"/>
  <c r="J18" i="25"/>
  <c r="J19" i="25" s="1"/>
  <c r="J20" i="25" s="1"/>
  <c r="A17" i="16" l="1"/>
  <c r="A9" i="16"/>
  <c r="A11" i="16" s="1"/>
  <c r="A13" i="16" s="1"/>
  <c r="E45" i="3" l="1"/>
  <c r="E46" i="3"/>
  <c r="E47" i="3"/>
  <c r="D48" i="3" l="1"/>
  <c r="C48" i="3"/>
  <c r="F5" i="7" l="1"/>
  <c r="E48" i="3" l="1"/>
  <c r="D5" i="9" l="1"/>
  <c r="E5" i="9" s="1"/>
  <c r="F5" i="9" s="1"/>
  <c r="G5" i="7"/>
  <c r="H5" i="7" l="1"/>
  <c r="K33" i="6"/>
  <c r="J33" i="6"/>
  <c r="I33" i="6"/>
  <c r="K32" i="6"/>
  <c r="J32" i="6"/>
  <c r="I32" i="6"/>
  <c r="K31" i="6"/>
  <c r="J31" i="6"/>
  <c r="I31" i="6"/>
  <c r="K30" i="6"/>
  <c r="J30" i="6"/>
  <c r="I30" i="6"/>
  <c r="K29" i="6"/>
  <c r="J29" i="6"/>
  <c r="I29" i="6"/>
  <c r="K23" i="6"/>
  <c r="J23" i="6"/>
  <c r="I23" i="6"/>
  <c r="K22" i="6"/>
  <c r="J22" i="6"/>
  <c r="I22" i="6"/>
  <c r="K21" i="6"/>
  <c r="J21" i="6"/>
  <c r="I21" i="6"/>
  <c r="K20" i="6"/>
  <c r="J20" i="6"/>
  <c r="I20" i="6"/>
  <c r="K19" i="6"/>
  <c r="J19" i="6"/>
  <c r="I19" i="6"/>
  <c r="I24" i="6" l="1"/>
  <c r="K34" i="6"/>
  <c r="J24" i="6"/>
  <c r="K24" i="6"/>
  <c r="J42" i="6" s="1"/>
  <c r="I34" i="6"/>
  <c r="J34" i="6"/>
  <c r="E42" i="6" l="1"/>
  <c r="H42" i="6"/>
</calcChain>
</file>

<file path=xl/sharedStrings.xml><?xml version="1.0" encoding="utf-8"?>
<sst xmlns="http://schemas.openxmlformats.org/spreadsheetml/2006/main" count="726" uniqueCount="561">
  <si>
    <r>
      <t xml:space="preserve">This document is intended to be a </t>
    </r>
    <r>
      <rPr>
        <b/>
        <sz val="11"/>
        <color theme="1"/>
        <rFont val="Calibri"/>
        <family val="2"/>
        <scheme val="minor"/>
      </rPr>
      <t>guideline</t>
    </r>
    <r>
      <rPr>
        <sz val="11"/>
        <color theme="1"/>
        <rFont val="Calibri"/>
        <family val="2"/>
        <scheme val="minor"/>
      </rPr>
      <t xml:space="preserve"> for businesses in drawing up their request for public intervention in support of: </t>
    </r>
  </si>
  <si>
    <t>Aid for 'young' businesses</t>
  </si>
  <si>
    <t xml:space="preserve">Ministers can award aid to young businesses with high growth potential which can produce at least two balance sheets, and which have not taken over another business's activity. The aid granted is intended to support the young business in its growth phase. The amount of aid depends on the capital put in by the company ("matching clause").
</t>
  </si>
  <si>
    <t>The size of the company is defined in accordance with the stipulations of Annex I of Commission Regulation (EU) No. 651/2014 of 17 June 2014.</t>
  </si>
  <si>
    <t xml:space="preserve">The business should abide by the version of the guidelines in force at the time of application when drafting its application for SME investment aid. </t>
  </si>
  <si>
    <t>The business undertakes to submit the completed and signed application form, along with the relevant supporting documents, prior to the start of the project – i.e. before entering into any binding commitments – to:</t>
  </si>
  <si>
    <r>
      <t xml:space="preserve">Ministère de l'Économie
L-2914 Luxembourg
Email: </t>
    </r>
    <r>
      <rPr>
        <b/>
        <sz val="11"/>
        <color theme="4"/>
        <rFont val="Calibri"/>
        <family val="2"/>
        <scheme val="minor"/>
      </rPr>
      <t>pme@eco.etat.lu</t>
    </r>
  </si>
  <si>
    <t>The Ministry of the Economy reserves the right to request any further information they deem necessary to properly understand the project.</t>
  </si>
  <si>
    <t>These documents are also available in German and French.</t>
  </si>
  <si>
    <t>(Please fill in only the white cells. The grey cells will be filled in automatically when the application is complete)</t>
  </si>
  <si>
    <t>Application for aid for young businesses</t>
  </si>
  <si>
    <r>
      <t xml:space="preserve">Ministère de l’Économie
L-2914 Luxembourg
Email: </t>
    </r>
    <r>
      <rPr>
        <b/>
        <sz val="11"/>
        <color theme="4"/>
        <rFont val="Calibri"/>
        <family val="2"/>
        <scheme val="minor"/>
      </rPr>
      <t>pme@eco.etat.lu</t>
    </r>
  </si>
  <si>
    <t>The business</t>
  </si>
  <si>
    <t>hereby applies for financial aid</t>
  </si>
  <si>
    <t>from the Ministry of the Economy, as described below:</t>
  </si>
  <si>
    <t>Total cost of the project (EUR):</t>
  </si>
  <si>
    <t>Maximum amount of State aid applied for (EUR):</t>
  </si>
  <si>
    <r>
      <t>Form of financial aid (</t>
    </r>
    <r>
      <rPr>
        <sz val="9"/>
        <color theme="1"/>
        <rFont val="Calibri"/>
        <family val="2"/>
        <scheme val="minor"/>
      </rPr>
      <t>e.g. capital subsidy, recoverable advance, etc.</t>
    </r>
    <r>
      <rPr>
        <sz val="11"/>
        <color theme="1"/>
        <rFont val="Calibri"/>
        <family val="2"/>
        <scheme val="minor"/>
      </rPr>
      <t>.)</t>
    </r>
  </si>
  <si>
    <t>Project title:</t>
  </si>
  <si>
    <t>Project start date:</t>
  </si>
  <si>
    <t>Planned completion date:</t>
  </si>
  <si>
    <t>Location of the project (commune):</t>
  </si>
  <si>
    <t>Presentation of the business</t>
  </si>
  <si>
    <t>1. Data on the applicant business</t>
  </si>
  <si>
    <t>Identification of the business</t>
  </si>
  <si>
    <t>Business name:</t>
  </si>
  <si>
    <t>Address:</t>
  </si>
  <si>
    <t>Date of incorporation:</t>
  </si>
  <si>
    <t>Description of primary activity:</t>
  </si>
  <si>
    <t>NACE code of the business and, where applicable, NACE code of the project if different from that of the business:</t>
  </si>
  <si>
    <t>Business permit:</t>
  </si>
  <si>
    <t xml:space="preserve">No.                                                                                   </t>
  </si>
  <si>
    <t xml:space="preserve">of  </t>
  </si>
  <si>
    <t>(to be attached to the dossier in case of a first-time application)</t>
  </si>
  <si>
    <t>Operating permit for classified establishments:</t>
  </si>
  <si>
    <t>VAT number:</t>
  </si>
  <si>
    <t>National identification number (11 digits):</t>
  </si>
  <si>
    <t xml:space="preserve">Register of Companies Number (letter + 5 digits): </t>
  </si>
  <si>
    <t>Bank:</t>
  </si>
  <si>
    <t xml:space="preserve">IBAN: </t>
  </si>
  <si>
    <t>LU</t>
  </si>
  <si>
    <t>BIC:</t>
  </si>
  <si>
    <t>Identity of contact person</t>
  </si>
  <si>
    <t>Surname, First name:</t>
  </si>
  <si>
    <t>Job title:</t>
  </si>
  <si>
    <t>Telephone:</t>
  </si>
  <si>
    <t>Email:</t>
  </si>
  <si>
    <t>Business's share ownership</t>
  </si>
  <si>
    <r>
      <t xml:space="preserve">1. Please provide an </t>
    </r>
    <r>
      <rPr>
        <b/>
        <sz val="11"/>
        <rFont val="Calibri"/>
        <family val="2"/>
      </rPr>
      <t xml:space="preserve"> </t>
    </r>
    <r>
      <rPr>
        <sz val="11"/>
        <rFont val="Calibri"/>
        <family val="2"/>
      </rPr>
      <t>organigram</t>
    </r>
    <r>
      <rPr>
        <b/>
        <sz val="11"/>
        <rFont val="Calibri"/>
        <family val="2"/>
      </rPr>
      <t xml:space="preserve"> </t>
    </r>
    <r>
      <rPr>
        <sz val="11"/>
        <rFont val="Calibri"/>
        <family val="2"/>
      </rPr>
      <t>(see template in the worksheet labelled "</t>
    </r>
    <r>
      <rPr>
        <b/>
        <sz val="11"/>
        <rFont val="Calibri"/>
        <family val="2"/>
      </rPr>
      <t>ORGANIGRAM</t>
    </r>
    <r>
      <rPr>
        <sz val="11"/>
        <rFont val="Calibri"/>
        <family val="2"/>
      </rPr>
      <t>" )</t>
    </r>
  </si>
  <si>
    <r>
      <t>2. Please fill in the table in the worksheet labelled "</t>
    </r>
    <r>
      <rPr>
        <b/>
        <sz val="11"/>
        <rFont val="Calibri"/>
        <family val="2"/>
      </rPr>
      <t>SME ANALYSIS</t>
    </r>
    <r>
      <rPr>
        <sz val="11"/>
        <rFont val="Calibri"/>
        <family val="2"/>
      </rPr>
      <t>" or use the European Commission's self-assessment wizard, referred to in the same sheet.</t>
    </r>
  </si>
  <si>
    <t>2. Employment information</t>
  </si>
  <si>
    <r>
      <t xml:space="preserve">Number of staff at the time of the application (full-time equivalent)
</t>
    </r>
    <r>
      <rPr>
        <sz val="10"/>
        <color theme="1"/>
        <rFont val="Calibri"/>
        <family val="2"/>
      </rPr>
      <t>Please provide a certificate concerning the number of employees (can be obtained from the CCSS:   http://www.ccss.lu/certificats/employeurs/certificat-renseignant-sur-le-nombre-de-salaries-occupes/)</t>
    </r>
  </si>
  <si>
    <t>Employees</t>
  </si>
  <si>
    <t>including full-time equivalents</t>
  </si>
  <si>
    <t>including part-time equivalents</t>
  </si>
  <si>
    <t>Total</t>
  </si>
  <si>
    <r>
      <t>3. Changes in the business's main characteristics (</t>
    </r>
    <r>
      <rPr>
        <b/>
        <i/>
        <u/>
        <sz val="11"/>
        <color theme="1"/>
        <rFont val="Calibri"/>
        <family val="2"/>
      </rPr>
      <t>fill in for applications for aid in amounts greater than EUR 100,000</t>
    </r>
    <r>
      <rPr>
        <b/>
        <sz val="11"/>
        <color theme="1"/>
        <rFont val="Calibri"/>
        <family val="2"/>
      </rPr>
      <t>)</t>
    </r>
  </si>
  <si>
    <t>Changes in investments over the past several financial years (in EUR)</t>
  </si>
  <si>
    <t>Year</t>
  </si>
  <si>
    <t>Investments (A)</t>
  </si>
  <si>
    <t>Amortisation (B)</t>
  </si>
  <si>
    <t>Net investment 
(A-B)</t>
  </si>
  <si>
    <t>Changes in production over the past few financial years</t>
  </si>
  <si>
    <t xml:space="preserve">Production in terms of volume
unit: </t>
  </si>
  <si>
    <t>Turnover (in EUR)</t>
  </si>
  <si>
    <t>of which % export</t>
  </si>
  <si>
    <t>Changes in financial results (in EUR)</t>
  </si>
  <si>
    <t>Result after tax</t>
  </si>
  <si>
    <t>Distributed profits
(dividends, directors' fees)</t>
  </si>
  <si>
    <t xml:space="preserve">N.B. Businesses have 2 options in order to calculate their size: </t>
  </si>
  <si>
    <t>1) filling in the tables in this tab: "SME ANALYSIS"</t>
  </si>
  <si>
    <t xml:space="preserve">2) using the SME self-assessment wizard: </t>
  </si>
  <si>
    <t>http://ec.europa.eu/growth/tools-databases/SME-Wizard/smeq.do;SME_SESSION_ID=cv-HEBnnGVjauztPtScHuPnaeKKl1Dmdzg6A2jGYWZDpA6WfAFym!1028861268?execution=e1s1&amp;locale=fr</t>
  </si>
  <si>
    <t>SME analysis of the business</t>
  </si>
  <si>
    <t xml:space="preserve">in accordance with Annex I of the General Block Exemption Regulation (GBER) 651/2014 </t>
  </si>
  <si>
    <t xml:space="preserve">The data must be filled in for the white cells. The values in the light blue cells will be calculated automatically.  </t>
  </si>
  <si>
    <t xml:space="preserve">Information concerning the business itself, or the consolidated data including the applicant business. </t>
  </si>
  <si>
    <t>Table 1</t>
  </si>
  <si>
    <r>
      <t xml:space="preserve">Corporate name
</t>
    </r>
    <r>
      <rPr>
        <i/>
        <sz val="11"/>
        <rFont val="Calibri"/>
        <family val="2"/>
        <scheme val="minor"/>
      </rPr>
      <t>(examples Xyzxyz SA, or DefDef Sàrl, etc.</t>
    </r>
  </si>
  <si>
    <t>Closing date of last financial year</t>
  </si>
  <si>
    <t>Jobs (in full-time equivalents)</t>
  </si>
  <si>
    <t>Turnover 
[EUR]</t>
  </si>
  <si>
    <t>Balance sheet total 
[EUR]</t>
  </si>
  <si>
    <t xml:space="preserve">If the data in Table 1 is derived from consolidated data, indicate the name of the consolidated entities in Table 3, without specifying numerical values for each of the entities. </t>
  </si>
  <si>
    <r>
      <t xml:space="preserve">Data on </t>
    </r>
    <r>
      <rPr>
        <b/>
        <u/>
        <sz val="11"/>
        <rFont val="Calibri"/>
        <family val="2"/>
        <scheme val="minor"/>
      </rPr>
      <t>partner businesses</t>
    </r>
    <r>
      <rPr>
        <b/>
        <sz val="11"/>
        <rFont val="Calibri"/>
        <family val="2"/>
        <scheme val="minor"/>
      </rPr>
      <t xml:space="preserve"> as required by art. 3.(2) of Annex I to the GBER</t>
    </r>
  </si>
  <si>
    <t>Table 2</t>
  </si>
  <si>
    <t>Corporate name</t>
  </si>
  <si>
    <t>Jobs (FTE)</t>
  </si>
  <si>
    <t>% holding</t>
  </si>
  <si>
    <t>Number of jobs taken into consideration for SME analysis</t>
  </si>
  <si>
    <t>Turnover taken into consideration for SME analysis [EUR]</t>
  </si>
  <si>
    <t>Balance sheet total taken into consideration for SME analysis [EUR]</t>
  </si>
  <si>
    <t>1.</t>
  </si>
  <si>
    <t>2.</t>
  </si>
  <si>
    <t>3.</t>
  </si>
  <si>
    <t>4.</t>
  </si>
  <si>
    <t>5.</t>
  </si>
  <si>
    <t>Rows may be added as needed.</t>
  </si>
  <si>
    <t>Total for partner businesses</t>
  </si>
  <si>
    <r>
      <t xml:space="preserve">Data on </t>
    </r>
    <r>
      <rPr>
        <b/>
        <u/>
        <sz val="11"/>
        <rFont val="Calibri"/>
        <family val="2"/>
        <scheme val="minor"/>
      </rPr>
      <t>affiliated businesses</t>
    </r>
    <r>
      <rPr>
        <b/>
        <sz val="11"/>
        <rFont val="Calibri"/>
        <family val="2"/>
        <scheme val="minor"/>
      </rPr>
      <t xml:space="preserve"> as required by art. 3.(3) of Annex I to the GBER</t>
    </r>
  </si>
  <si>
    <t>Table 3</t>
  </si>
  <si>
    <t>Jobs</t>
  </si>
  <si>
    <t>Total for affiliated businesses</t>
  </si>
  <si>
    <t>In Table 2, state the partner businesses for each of the affiliated businesses.</t>
  </si>
  <si>
    <t>Summary of business characteristics</t>
  </si>
  <si>
    <t>Number of employees</t>
  </si>
  <si>
    <t>Turnover [EUR]</t>
  </si>
  <si>
    <t>Balance sheet [EUR]</t>
  </si>
  <si>
    <t>Description of the project</t>
  </si>
  <si>
    <t>Business name</t>
  </si>
  <si>
    <t>Project title</t>
  </si>
  <si>
    <t xml:space="preserve">1. Reason for and detailed description of the project </t>
  </si>
  <si>
    <t>Briefly explain the business's potential, and submit a business plan (cf. tabs labelled "BP")</t>
  </si>
  <si>
    <t>Last financial year</t>
  </si>
  <si>
    <t>2018</t>
  </si>
  <si>
    <t>NEW LAYOUT</t>
  </si>
  <si>
    <t>Name of applicant business</t>
  </si>
  <si>
    <t>Currency: EUR</t>
  </si>
  <si>
    <t>Please fill in all three columns if the requested amount of aid exceeds EUR 100,000. Otherwise, please fill in the first two columns.</t>
  </si>
  <si>
    <t>ASSETS</t>
  </si>
  <si>
    <t>A. Subscribed capital unpaid</t>
  </si>
  <si>
    <t>I. Subscribed capital not called</t>
  </si>
  <si>
    <t xml:space="preserve">II. Subscribed capital called but not paid </t>
  </si>
  <si>
    <t>B. Start-up expenses</t>
  </si>
  <si>
    <t>C. Fixed assets</t>
  </si>
  <si>
    <t>I. Intangible fixed assets</t>
  </si>
  <si>
    <t>1. Development costs</t>
  </si>
  <si>
    <t>2. Concessions, patents, licences, trademarks, and similar rights and assets if they were</t>
  </si>
  <si>
    <t>a) acquired for consideration, but do not fall under C.I.3</t>
  </si>
  <si>
    <t>b) created by the business itself</t>
  </si>
  <si>
    <t>3. Goodwill, if acquired for consideration</t>
  </si>
  <si>
    <t>4. Deposits paid and intangible assets in the process of acquisition</t>
  </si>
  <si>
    <t>II. Tangible assets</t>
  </si>
  <si>
    <t>1. Land and buildings</t>
  </si>
  <si>
    <t>2. Technical installations and machines</t>
  </si>
  <si>
    <t>3. Other installations, equipment and property</t>
  </si>
  <si>
    <t>4. Deposits paid and tangible assets in the process of acquisition</t>
  </si>
  <si>
    <t>III. Capital assets</t>
  </si>
  <si>
    <t>1. Shares in affiliated businesses</t>
  </si>
  <si>
    <t>2. Receivables from affiliated businesses</t>
  </si>
  <si>
    <t>3. Equity holdings</t>
  </si>
  <si>
    <t>4. Receivables from businesses in which the business holds equity</t>
  </si>
  <si>
    <t>5. Securities held as fixed assets</t>
  </si>
  <si>
    <t>6. Other loans</t>
  </si>
  <si>
    <t>D. Current assets</t>
  </si>
  <si>
    <t>I. Inventory</t>
  </si>
  <si>
    <t>1. Raw materials and consumables</t>
  </si>
  <si>
    <t>2. Products in the process of manufacturing</t>
  </si>
  <si>
    <t>3. Finished products and goods</t>
  </si>
  <si>
    <t>4. Deposits paid</t>
  </si>
  <si>
    <t>II. Receivables</t>
  </si>
  <si>
    <t>1. Receivables resulting from sales and provision of services</t>
  </si>
  <si>
    <t>a) with a residual term to maturity of less than or equal to one year</t>
  </si>
  <si>
    <t>b) with a residual term to maturity of more than one year</t>
  </si>
  <si>
    <t>3. Receivables from businesses in which the business holds equity</t>
  </si>
  <si>
    <t>4. Other receivables</t>
  </si>
  <si>
    <t xml:space="preserve">III. Real property </t>
  </si>
  <si>
    <t xml:space="preserve">1. Equity in affiliated businesses </t>
  </si>
  <si>
    <t xml:space="preserve">3. Other real property </t>
  </si>
  <si>
    <t>IV. Cash in bank accounts, assets in postal cheque accounts, cheques and cash</t>
  </si>
  <si>
    <t>E. Adjustment accounts</t>
  </si>
  <si>
    <t>BALANCE SHEET TOTAL (ASSETS)</t>
  </si>
  <si>
    <t>OWNED CAPITAL AND LIABILITIES</t>
  </si>
  <si>
    <t>A. Owned capital</t>
  </si>
  <si>
    <t>I. Subscribed capital</t>
  </si>
  <si>
    <t xml:space="preserve">II. Share premiums </t>
  </si>
  <si>
    <t>III. Adjustment reserves</t>
  </si>
  <si>
    <t>IV. Reserves</t>
  </si>
  <si>
    <t>1. Legal reserve</t>
  </si>
  <si>
    <t>3. Statutory reserves</t>
  </si>
  <si>
    <t>4. Other reserves, including the fair value reserve</t>
  </si>
  <si>
    <t>a) other available reserves</t>
  </si>
  <si>
    <t>b) other unavailable reserves</t>
  </si>
  <si>
    <t>VII. Advance dividends</t>
  </si>
  <si>
    <t>VIII. Capital investment subsidies</t>
  </si>
  <si>
    <t>B. Provisions</t>
  </si>
  <si>
    <t>1. Provisions for pensions and similar obligations</t>
  </si>
  <si>
    <t>2. Provisions for taxes</t>
  </si>
  <si>
    <t>3. Other provisions</t>
  </si>
  <si>
    <t xml:space="preserve">C. Payables </t>
  </si>
  <si>
    <t>1. Debenture loans 1</t>
  </si>
  <si>
    <t>a) Convertible debentures</t>
  </si>
  <si>
    <t xml:space="preserve">    i) with a residual term to maturity of less than or equal to one year</t>
  </si>
  <si>
    <t xml:space="preserve">    ii) with a residual term to maturity of more than one year</t>
  </si>
  <si>
    <t>b) non-convertible debentures</t>
  </si>
  <si>
    <t>2. Payables to credit institutions</t>
  </si>
  <si>
    <t>3. Deposits received on orders, provided they are not separately deducted from inventory</t>
  </si>
  <si>
    <t>4. Payables on purchases and services rendered</t>
  </si>
  <si>
    <t>5. Payables represented by commercial papers</t>
  </si>
  <si>
    <t>6. Payables to affiliated businesses</t>
  </si>
  <si>
    <t>7. Payables to businesses in which the business holds equity</t>
  </si>
  <si>
    <t>8. Other payables</t>
  </si>
  <si>
    <t>a) Tax debt</t>
  </si>
  <si>
    <t>b) Social security debt</t>
  </si>
  <si>
    <t>c) Other payables</t>
  </si>
  <si>
    <t>D. Adjustment accounts</t>
  </si>
  <si>
    <t>BALANCE SHEET TOTAL (OWNED CAPITAL AND LIABILITIES)</t>
  </si>
  <si>
    <t>2017</t>
  </si>
  <si>
    <t>Name of applicant business:</t>
  </si>
  <si>
    <t>PROFIT AND LOSS ACCOUNT</t>
  </si>
  <si>
    <t>1. Net turnover</t>
  </si>
  <si>
    <t>2. Variation in inventory of finished products and products in the process of manufacturing</t>
  </si>
  <si>
    <t xml:space="preserve">3. Work done by the business on its own behalf, posted to assets </t>
  </si>
  <si>
    <t>4. Other operating revenues</t>
  </si>
  <si>
    <t>5. Raw materials, consumables and other external requirements</t>
  </si>
  <si>
    <t>a) Raw materials and consumables</t>
  </si>
  <si>
    <t>b) Other external requirements</t>
  </si>
  <si>
    <t>6. Staffing costs</t>
  </si>
  <si>
    <t>a) Wages and salaries</t>
  </si>
  <si>
    <t xml:space="preserve">b) Social security contributions </t>
  </si>
  <si>
    <t xml:space="preserve">    i) covering pensions</t>
  </si>
  <si>
    <t xml:space="preserve">
ongoing or periodic activity unrelated to the business's normal OPEX,
such as regular tax consultancy or legal consultancy, or advertising;</t>
  </si>
  <si>
    <t xml:space="preserve">    i) other social security contributions</t>
  </si>
  <si>
    <t xml:space="preserve">c) Other staffing costs </t>
  </si>
  <si>
    <t>7. Value adjustments</t>
  </si>
  <si>
    <t>a) on start-up expenses and on tangible and intangible fixed assets</t>
  </si>
  <si>
    <t>b) on current asset items</t>
  </si>
  <si>
    <t>8. Other operating expenditure</t>
  </si>
  <si>
    <t>9. Revenue from equity holding</t>
  </si>
  <si>
    <t>a) from affiliated businesses</t>
  </si>
  <si>
    <t>b) from equity holdings in other businesses</t>
  </si>
  <si>
    <t>10. Revenue from other real property, other holdings and receivables from fixed assets</t>
  </si>
  <si>
    <t>b) other revenue not shown under a)</t>
  </si>
  <si>
    <t>12. Share in the result of companies accounted for by the equity method</t>
  </si>
  <si>
    <t>13. Value adjustments on financial fixed assets and securities forming part of current assets</t>
  </si>
  <si>
    <t>14. Interest and other financial expenses</t>
  </si>
  <si>
    <t>15. Income tax</t>
  </si>
  <si>
    <t>16. Result after income tax</t>
  </si>
  <si>
    <t>17. Other taxes not shown in sections 1. to 16.</t>
  </si>
  <si>
    <t>18. Result for financial year</t>
  </si>
  <si>
    <t>Number of employees at the end of the financial year</t>
  </si>
  <si>
    <t>I - We* the undersigned (Surname(s) – First name(s) and position of the persons authorised to make binding commitments on the business's behalf) 
 ...................................................................................................................................................</t>
  </si>
  <si>
    <t>Certify that the business (business name): …….............................................................................</t>
  </si>
  <si>
    <t xml:space="preserve">is aware of the following requirements, and undertakes to comply therewith**: </t>
  </si>
  <si>
    <t xml:space="preserve">the project has not commenced prior to valid filing of the aid application with the Ministry of the Economy; </t>
  </si>
  <si>
    <t xml:space="preserve">the applicant business, and the single economic entity to which it belongs, has not been subject to an outstanding recovery order, issued by a previous decision of the European Commission; </t>
  </si>
  <si>
    <t xml:space="preserve">the costs allocated in the context of the project are not covered, either in part or in full, by any public aid scheme. Similarly, the business undertakes not to lodge any new applications for cofinancing for any costs allocated to the project with other national or European authorities; </t>
  </si>
  <si>
    <t>the business declares that it has not distributed profits and has not taken over the activity of another business;</t>
  </si>
  <si>
    <t xml:space="preserve">the business undertakes to immediately notify the Ministry of the Economy of any significant alteration in the project (change of direction, stoppage, postponement or reduction in size, etc.) or in its situation (particularly in the event of insolvency, etc.); </t>
  </si>
  <si>
    <t>the business will repay the capital subsidies received, plus the legal interest applicable, in the event of improper management or failure to comply with the generally accepted rules for SME projects, or failure to comply with one or more of its undertakings under the stipulations of Chapter 4 of the law of 09/08/2018 on an aid scheme for small and medium-sized enterprises.</t>
  </si>
  <si>
    <t>the business accepts that the aid to which this agreement pertains, if it exceeds EUR 500,000, will be made public on a website for transparency.</t>
  </si>
  <si>
    <t>the business declares that the information and data provided in this application for financial aid are correct and complete.</t>
  </si>
  <si>
    <t>Furthermore, with respect to the stipulations of Annex I to the General Block Exemption Regulation (EU) 651/2014, the business affirms that it is:</t>
  </si>
  <si>
    <t xml:space="preserve"> a small enterprise </t>
  </si>
  <si>
    <t xml:space="preserve"> a medium-sized enterprise </t>
  </si>
  <si>
    <t>Place</t>
  </si>
  <si>
    <t>Signature and business's stamp:</t>
  </si>
  <si>
    <t>Date</t>
  </si>
  <si>
    <r>
      <rPr>
        <b/>
        <i/>
        <sz val="9"/>
        <color theme="1"/>
        <rFont val="Calibri"/>
        <family val="2"/>
        <scheme val="minor"/>
      </rPr>
      <t xml:space="preserve"> N.B.:</t>
    </r>
    <r>
      <rPr>
        <i/>
        <sz val="9"/>
        <color theme="1"/>
        <rFont val="Calibri"/>
        <family val="2"/>
        <scheme val="minor"/>
      </rPr>
      <t xml:space="preserve">  *Strike out as appropriate
            ** Tick the appropriate boxes</t>
    </r>
  </si>
  <si>
    <t>Mandatory documents</t>
  </si>
  <si>
    <r>
      <t xml:space="preserve"> - Copy of the business permit and the operating permit (</t>
    </r>
    <r>
      <rPr>
        <i/>
        <sz val="11"/>
        <color theme="1"/>
        <rFont val="Calibri"/>
        <family val="2"/>
      </rPr>
      <t>in case of a first application for State aid or in case of an update</t>
    </r>
    <r>
      <rPr>
        <sz val="11"/>
        <color theme="1"/>
        <rFont val="Calibri"/>
        <family val="2"/>
      </rPr>
      <t>)</t>
    </r>
  </si>
  <si>
    <t xml:space="preserve"> - Bank account identification document </t>
  </si>
  <si>
    <t xml:space="preserve"> - Legal organisation chart (modelled on the template in the tab labelled "Organigram") </t>
  </si>
  <si>
    <t xml:space="preserve"> - Certificate as to the number of employees engaged (available on demand at:  http://www.ccss.lu/certificats/ ) </t>
  </si>
  <si>
    <t xml:space="preserve"> - Quotes from suppliers (if available)</t>
  </si>
  <si>
    <t xml:space="preserve"> - Applicant's annual financial statements for the most recently ended financial year</t>
  </si>
  <si>
    <t xml:space="preserve"> - Group's consolidated accounts, if available, or the annual financial statements of the companies belonging to the group for the most recently ended financial year</t>
  </si>
  <si>
    <t xml:space="preserve"> - Copy of the applicant's articles of association (current or collated version)</t>
  </si>
  <si>
    <t xml:space="preserve"> - Business plan demonstrating the high growth potential (please fill in the tabs labelled "BP" which follow)</t>
  </si>
  <si>
    <t xml:space="preserve"> - Other documents deemed relevant (proof of cofinancing capacity, etc.)</t>
  </si>
  <si>
    <t xml:space="preserve">For example: </t>
  </si>
  <si>
    <t xml:space="preserve">For this example: sample calculation and explanations: </t>
  </si>
  <si>
    <t>Subsidiary 1</t>
  </si>
  <si>
    <r>
      <rPr>
        <b/>
        <i/>
        <sz val="11"/>
        <color theme="1" tint="0.24994659260841701"/>
        <rFont val="Calibri Light"/>
        <family val="2"/>
        <scheme val="major"/>
      </rPr>
      <t>N.B.:</t>
    </r>
    <r>
      <rPr>
        <sz val="11"/>
        <color theme="1" tint="0.24994659260841701"/>
        <rFont val="Calibri Light"/>
        <family val="2"/>
        <scheme val="major"/>
      </rPr>
      <t xml:space="preserve"> All graphs are linked to the Excel file “Business Plan Graphs”, but those links will be broken if you save the documents to another directory. To restore these links: the Word document named “Business Plan Template”, click on File --&gt; Info --&gt; Edit links in files (bottom right) --&gt; For all links (5 in all), you can change the source and select the Excel file “Business Plan Graphs” in your directory. Another option is to copy and paste/replace all the graphs from the Excel file into your own template. When the links are established, you can right-click on the graph in the template and Edit data --&gt; Edit data in Excel, to change the graph. Please note that if you move the Excel file to a different directory, the links will once again be broken.</t>
    </r>
  </si>
  <si>
    <t>Key marketing factors (score out of 5)</t>
  </si>
  <si>
    <t xml:space="preserve">My business </t>
  </si>
  <si>
    <t>Competitor 1</t>
  </si>
  <si>
    <t>Competitor 2</t>
  </si>
  <si>
    <t>Competitor 3</t>
  </si>
  <si>
    <t>Price</t>
  </si>
  <si>
    <t>Ease of use</t>
  </si>
  <si>
    <t>Quality</t>
  </si>
  <si>
    <t>Performance</t>
  </si>
  <si>
    <t>Novelty</t>
  </si>
  <si>
    <t>Description of competition:</t>
  </si>
  <si>
    <t>Please fill in the table below, indicating the tasks to be completed, along with their start date, duration and end date (the values already contained in the cells are provided as examples).</t>
  </si>
  <si>
    <t>Task</t>
  </si>
  <si>
    <t>Start date</t>
  </si>
  <si>
    <t>Duration</t>
  </si>
  <si>
    <t>End</t>
  </si>
  <si>
    <t>Objective 1</t>
  </si>
  <si>
    <t>Objective 2</t>
  </si>
  <si>
    <t>Objective 3</t>
  </si>
  <si>
    <t>Objective 4</t>
  </si>
  <si>
    <t>Sale of product 1</t>
  </si>
  <si>
    <t>Fundraising</t>
  </si>
  <si>
    <t xml:space="preserve">Recruitment </t>
  </si>
  <si>
    <t>Meet potential clients</t>
  </si>
  <si>
    <t>Digital marketing efforts</t>
  </si>
  <si>
    <t>Broad regional market</t>
  </si>
  <si>
    <t>Step</t>
  </si>
  <si>
    <t>Date</t>
  </si>
  <si>
    <t>Y axis</t>
  </si>
  <si>
    <t>Finalisation of product 1</t>
  </si>
  <si>
    <t>*formula needs to be adapted to the number of tasks (trial &amp; error)</t>
  </si>
  <si>
    <t>Finalisation of product 2</t>
  </si>
  <si>
    <t>1st Client</t>
  </si>
  <si>
    <t>EUR 1M raised</t>
  </si>
  <si>
    <t>Note that the formula for the y axis of the milestones must be adapted, when the total number of tasks is different to 10. You can find the correct formula by trial and error.</t>
  </si>
  <si>
    <t>Risk zone</t>
  </si>
  <si>
    <t>Probability</t>
  </si>
  <si>
    <t>Impact</t>
  </si>
  <si>
    <t>Technology</t>
  </si>
  <si>
    <t>Legal</t>
  </si>
  <si>
    <t>Market</t>
  </si>
  <si>
    <t>Operational</t>
  </si>
  <si>
    <t>Environment</t>
  </si>
  <si>
    <t>Probability: score of 1 for an extremely high probability of occurrence; Impact: score of 1 for an extremely significant financial impact; Risk=Probability*Impact</t>
  </si>
  <si>
    <t>Explain the risks:</t>
  </si>
  <si>
    <t>Personnel (employees &amp; self-employed workers)</t>
  </si>
  <si>
    <t>Q1-2018</t>
  </si>
  <si>
    <t>Q2-2018</t>
  </si>
  <si>
    <t>Q3-2018</t>
  </si>
  <si>
    <t>Q4-2018</t>
  </si>
  <si>
    <t>Q1-2019</t>
  </si>
  <si>
    <t>Q2-2019</t>
  </si>
  <si>
    <t>Q3-2019</t>
  </si>
  <si>
    <t>Q4-2019</t>
  </si>
  <si>
    <t>Q1-2020</t>
  </si>
  <si>
    <t>Q2-2020</t>
  </si>
  <si>
    <t>Q3-2020</t>
  </si>
  <si>
    <t>Q4-2020</t>
  </si>
  <si>
    <t>Q1-2021</t>
  </si>
  <si>
    <t>Q2-2021</t>
  </si>
  <si>
    <t>Q3-2021</t>
  </si>
  <si>
    <t>Q4-2021</t>
  </si>
  <si>
    <t>Q1-2022</t>
  </si>
  <si>
    <t>Q2-2022</t>
  </si>
  <si>
    <t>Q3-2022</t>
  </si>
  <si>
    <t>Q4-2022</t>
  </si>
  <si>
    <t>Job title</t>
  </si>
  <si>
    <t>Self-employed workers' gross salary</t>
  </si>
  <si>
    <t>Employees' gross salary</t>
  </si>
  <si>
    <t>Total annual costs</t>
  </si>
  <si>
    <t>Management</t>
  </si>
  <si>
    <t>Marketing/Sales</t>
  </si>
  <si>
    <t>Administration</t>
  </si>
  <si>
    <t>Employee 1</t>
  </si>
  <si>
    <t>Employee 2</t>
  </si>
  <si>
    <t>Employee 3</t>
  </si>
  <si>
    <t>Employee 4</t>
  </si>
  <si>
    <t>Employee 5</t>
  </si>
  <si>
    <t>Employee 6</t>
  </si>
  <si>
    <t>Employee 7</t>
  </si>
  <si>
    <t>Six-monthly salary:</t>
  </si>
  <si>
    <t>Monthly salary:</t>
  </si>
  <si>
    <t>Annual salary:</t>
  </si>
  <si>
    <t>PLAN</t>
  </si>
  <si>
    <t>COST</t>
  </si>
  <si>
    <t>WORK MODULES</t>
  </si>
  <si>
    <t>START DATE</t>
  </si>
  <si>
    <t>DURATION</t>
  </si>
  <si>
    <t>(in EUR 000s)</t>
  </si>
  <si>
    <t>End of period</t>
  </si>
  <si>
    <t>Month</t>
  </si>
  <si>
    <t>Activity 01</t>
  </si>
  <si>
    <t>Activity 02</t>
  </si>
  <si>
    <t>Activity 03</t>
  </si>
  <si>
    <t>optional, add milestones:</t>
  </si>
  <si>
    <t>Activity 04</t>
  </si>
  <si>
    <t>Activity 05</t>
  </si>
  <si>
    <t>Activity 06</t>
  </si>
  <si>
    <t>Activity 07</t>
  </si>
  <si>
    <t>Activity 08</t>
  </si>
  <si>
    <t>Activity 09</t>
  </si>
  <si>
    <t>Activity 10</t>
  </si>
  <si>
    <t>Activity 11</t>
  </si>
  <si>
    <t>Activity 12</t>
  </si>
  <si>
    <t>Activity 13</t>
  </si>
  <si>
    <t>Activity 14</t>
  </si>
  <si>
    <t>Activity 15</t>
  </si>
  <si>
    <t>Activity 16</t>
  </si>
  <si>
    <t>Activity 17</t>
  </si>
  <si>
    <t>Activity 18</t>
  </si>
  <si>
    <t>Activity 19</t>
  </si>
  <si>
    <t>Activity 20</t>
  </si>
  <si>
    <t>Activity 21</t>
  </si>
  <si>
    <t>Activity 22</t>
  </si>
  <si>
    <t>Activity 23</t>
  </si>
  <si>
    <t>Activity 24</t>
  </si>
  <si>
    <t>Activity 25</t>
  </si>
  <si>
    <t>Activity 26</t>
  </si>
  <si>
    <t>Cost-to-Market:</t>
  </si>
  <si>
    <t>Time-to-Market:</t>
  </si>
  <si>
    <t xml:space="preserve">Top-down example </t>
  </si>
  <si>
    <t>Volume ('000s)</t>
  </si>
  <si>
    <t>Value (volume x sales (EUR'000)</t>
  </si>
  <si>
    <t>%</t>
  </si>
  <si>
    <t>Global market</t>
  </si>
  <si>
    <t>Total number of vehicles</t>
  </si>
  <si>
    <t>Market opportunity per target geographic region</t>
  </si>
  <si>
    <t>Vehicles for region 1</t>
  </si>
  <si>
    <t>Market opportunity for target clients</t>
  </si>
  <si>
    <t>Top automobile producer</t>
  </si>
  <si>
    <t>Market share</t>
  </si>
  <si>
    <t>Potential clients in car owners</t>
  </si>
  <si>
    <t>Global Target</t>
  </si>
  <si>
    <t xml:space="preserve">Bottom-up example </t>
  </si>
  <si>
    <t>Priority countries (volume):</t>
  </si>
  <si>
    <t>Country n°1</t>
  </si>
  <si>
    <t>Priority clients (volume):</t>
  </si>
  <si>
    <t>Automobile producers</t>
  </si>
  <si>
    <t>Sales per client per year (value):</t>
  </si>
  <si>
    <t>Market penetration  (Priority clients x sales):</t>
  </si>
  <si>
    <t>Development capability (volume of customers):</t>
  </si>
  <si>
    <t>Market development (Development capability x sales):</t>
  </si>
  <si>
    <t>Action</t>
  </si>
  <si>
    <t>Period</t>
  </si>
  <si>
    <t>Geography</t>
  </si>
  <si>
    <t>Channels</t>
  </si>
  <si>
    <t>Clients</t>
  </si>
  <si>
    <t>Target number</t>
  </si>
  <si>
    <t>KPIs</t>
  </si>
  <si>
    <t>Result</t>
  </si>
  <si>
    <t>Cost</t>
  </si>
  <si>
    <t>Obtain a return and first orders from business clients</t>
  </si>
  <si>
    <t>Oct 2016</t>
  </si>
  <si>
    <t>Sales by personnel</t>
  </si>
  <si>
    <t>Large retail stores &amp; specialised sports and cycle stores</t>
  </si>
  <si>
    <t>10 stores</t>
  </si>
  <si>
    <t>#meetings, #calls, #conversion rate</t>
  </si>
  <si>
    <t>Pre-orders for 100 devices</t>
  </si>
  <si>
    <t>Time investment, cost of fuel, telephone costs at EUR 1500</t>
  </si>
  <si>
    <t>Obtain a return and more business clients</t>
  </si>
  <si>
    <t>Jan 2017-Mar 2017</t>
  </si>
  <si>
    <t>Country n°2</t>
  </si>
  <si>
    <t>50 stores</t>
  </si>
  <si>
    <t>Pre-orders for 400 devices</t>
  </si>
  <si>
    <t>Time investment, cost of fuel, telephone costs at EUR 10,000</t>
  </si>
  <si>
    <t>Heighten awareness among consumers by video campaign</t>
  </si>
  <si>
    <t>Sept 2017</t>
  </si>
  <si>
    <t>Country n°3</t>
  </si>
  <si>
    <t>Social networks, news sites, television</t>
  </si>
  <si>
    <t>End consumers (parents)</t>
  </si>
  <si>
    <t>20k people</t>
  </si>
  <si>
    <t>#clicks, #likes, #shares, #comments</t>
  </si>
  <si>
    <t>1800 consumer orders</t>
  </si>
  <si>
    <t>EUR 8k for video production, EUR 50k for media placement</t>
  </si>
  <si>
    <t>Start</t>
  </si>
  <si>
    <t>B2B objective</t>
  </si>
  <si>
    <t>B2C objective</t>
  </si>
  <si>
    <t>Sales (volume)</t>
  </si>
  <si>
    <t>Sales (value)</t>
  </si>
  <si>
    <t>Profit</t>
  </si>
  <si>
    <t>Margin</t>
  </si>
  <si>
    <t>Company Name</t>
  </si>
  <si>
    <t>Note: This financial forecast represents calendar years</t>
  </si>
  <si>
    <t>X-Month Cash Flow, EUR, 000</t>
  </si>
  <si>
    <t>Period Beginning</t>
  </si>
  <si>
    <t>Period Ending</t>
  </si>
  <si>
    <t>Cash at Beginning of Period</t>
  </si>
  <si>
    <t>Cash at End of Period</t>
  </si>
  <si>
    <t>Operations</t>
  </si>
  <si>
    <t>September</t>
  </si>
  <si>
    <t>October</t>
  </si>
  <si>
    <t>January</t>
  </si>
  <si>
    <t>February</t>
  </si>
  <si>
    <t>March</t>
  </si>
  <si>
    <t>April</t>
  </si>
  <si>
    <t>May</t>
  </si>
  <si>
    <t>June</t>
  </si>
  <si>
    <t>July</t>
  </si>
  <si>
    <t>August</t>
  </si>
  <si>
    <t>November</t>
  </si>
  <si>
    <t>December</t>
  </si>
  <si>
    <t>Cash receipts from</t>
  </si>
  <si>
    <t>Total Revenue</t>
  </si>
  <si>
    <t>Cash paid for</t>
  </si>
  <si>
    <t>Expense 1</t>
  </si>
  <si>
    <t>Expense 2</t>
  </si>
  <si>
    <t>Expense 3</t>
  </si>
  <si>
    <t>Expense 4</t>
  </si>
  <si>
    <t>Expense 5</t>
  </si>
  <si>
    <t>Expense 6</t>
  </si>
  <si>
    <t>Expense 7</t>
  </si>
  <si>
    <t>Expense 8</t>
  </si>
  <si>
    <t>Expense 9</t>
  </si>
  <si>
    <t>Expense 10</t>
  </si>
  <si>
    <t>Expense 11</t>
  </si>
  <si>
    <t>Expense 12</t>
  </si>
  <si>
    <t>Burn Rate</t>
  </si>
  <si>
    <t>EBIT</t>
  </si>
  <si>
    <t>interest paid</t>
  </si>
  <si>
    <t>taxes (X%)</t>
  </si>
  <si>
    <t>Net Cash Flow from Operating Activities</t>
  </si>
  <si>
    <t>Accumulated Net Cash Flow from Operating Activities</t>
  </si>
  <si>
    <t>Financing Activities</t>
  </si>
  <si>
    <t>Repayment of loans</t>
  </si>
  <si>
    <t>Net Cash Flow from Financing Activities</t>
  </si>
  <si>
    <t>Net Cash Flow</t>
  </si>
  <si>
    <t>Accumulated Net Cash Flow</t>
  </si>
  <si>
    <t>5-year annual cash-flow, EUR, 000</t>
  </si>
  <si>
    <t>Operations (fiscal year)</t>
  </si>
  <si>
    <t>Repayment of loans (excl. int. rates)</t>
  </si>
  <si>
    <t>Products (EUR, 000)</t>
  </si>
  <si>
    <t>Acquired clients per year</t>
  </si>
  <si>
    <t>RACO</t>
  </si>
  <si>
    <t>Fees</t>
  </si>
  <si>
    <t>Price</t>
  </si>
  <si>
    <t>Acquired clients</t>
  </si>
  <si>
    <t>Fee per verification</t>
  </si>
  <si>
    <t>Number of verifications (000)</t>
  </si>
  <si>
    <t>Maintenance fee (fixed, monthly)</t>
  </si>
  <si>
    <t>Integration fee</t>
  </si>
  <si>
    <t>Pilot integrations (one time, 5 projects)</t>
  </si>
  <si>
    <t>+ Payments</t>
  </si>
  <si>
    <t>Fee per transaction (incoming, outgoing)</t>
  </si>
  <si>
    <t>Maintenance fee</t>
  </si>
  <si>
    <t>Sales</t>
  </si>
  <si>
    <t>Share of direct sales</t>
  </si>
  <si>
    <t>Share of sales made by distribution partners</t>
  </si>
  <si>
    <t>Sales commission for distribution partners</t>
  </si>
  <si>
    <t>Costs (000, EUR)</t>
  </si>
  <si>
    <t>PR &amp; Marketing (monthly)</t>
  </si>
  <si>
    <t>Q1</t>
  </si>
  <si>
    <t>Q2</t>
  </si>
  <si>
    <t>Q3</t>
  </si>
  <si>
    <t>Q4</t>
  </si>
  <si>
    <t>Sales (monthly)</t>
  </si>
  <si>
    <t>Call Centre (monthly)</t>
  </si>
  <si>
    <t>Infrastructure (monthly)</t>
  </si>
  <si>
    <t>Staff (monthly)</t>
  </si>
  <si>
    <t>Administrative (monthly)</t>
  </si>
  <si>
    <t>Lawyers (monthly)</t>
  </si>
  <si>
    <t>EMI licence (annually)</t>
  </si>
  <si>
    <t>Insurance (monthly)</t>
  </si>
  <si>
    <t>Board of Directors (half-annually)</t>
  </si>
  <si>
    <t>In this case, computation and explanations:</t>
  </si>
  <si>
    <t>Companies</t>
  </si>
  <si>
    <t>% of voting rights to use for turnover ,  total balance sheet and number of FTE :</t>
  </si>
  <si>
    <t>Applicant company</t>
  </si>
  <si>
    <t>Company A1</t>
  </si>
  <si>
    <t>Company A2</t>
  </si>
  <si>
    <t>grounds</t>
  </si>
  <si>
    <t>applicant company</t>
  </si>
  <si>
    <t>participation &lt; 25 % in applicant company</t>
  </si>
  <si>
    <t>participation &gt; 50 % in applicant company</t>
  </si>
  <si>
    <t>Company B1</t>
  </si>
  <si>
    <t xml:space="preserve"> Individual B2</t>
  </si>
  <si>
    <t>participation &gt; 50 % in company A2</t>
  </si>
  <si>
    <t>Company C1</t>
  </si>
  <si>
    <t>because participation of B2 &gt;50% in Company C1</t>
  </si>
  <si>
    <t xml:space="preserve">participation of applicant company &lt; 25 % </t>
  </si>
  <si>
    <t>Subsidiary  2</t>
  </si>
  <si>
    <t xml:space="preserve">25 % &lt; participation of applicant company &lt; 50 % </t>
  </si>
  <si>
    <t>-</t>
  </si>
  <si>
    <r>
      <rPr>
        <b/>
        <sz val="11"/>
        <color theme="1"/>
        <rFont val="Calibri"/>
        <family val="2"/>
        <scheme val="minor"/>
      </rPr>
      <t>Legal basis</t>
    </r>
    <r>
      <rPr>
        <sz val="11"/>
        <color theme="1"/>
        <rFont val="Calibri"/>
        <family val="2"/>
        <scheme val="minor"/>
      </rPr>
      <t>:    Art. 8 of the law of 9 August 2018 on an aid scheme for small and medium-sized enterprises.</t>
    </r>
  </si>
  <si>
    <r>
      <rPr>
        <b/>
        <sz val="11"/>
        <color theme="1"/>
        <rFont val="Calibri"/>
        <family val="2"/>
        <scheme val="minor"/>
      </rPr>
      <t>Subject:</t>
    </r>
    <r>
      <rPr>
        <sz val="11"/>
        <color theme="1"/>
        <rFont val="Calibri"/>
        <family val="2"/>
        <scheme val="minor"/>
      </rPr>
      <t xml:space="preserve"> aid application under art. 8 of the law of 9 August 2018 on an aid scheme for small and medium-sized enterprises.</t>
    </r>
  </si>
  <si>
    <t>2. Treasury shares or equity shares</t>
  </si>
  <si>
    <t>2. Reserve for treasury shares or equity shares</t>
  </si>
  <si>
    <t>V. Result brought forward</t>
  </si>
  <si>
    <t>VI. Result for financial year</t>
  </si>
  <si>
    <t>11. Other interest and other financial income</t>
  </si>
  <si>
    <t>b) other interest and financial income</t>
  </si>
  <si>
    <t>b) other interest and capital liabilities</t>
  </si>
  <si>
    <t>Example</t>
  </si>
  <si>
    <t xml:space="preserve"> - Description of project initiators (e.g. CV)</t>
  </si>
  <si>
    <t>The information collected in this application for public intervention is processed by computer in accordance with the stipulations of the law of 1 August 2018 on the organisation of the National Commission for Data Protection and the General Regime on Data Protection.</t>
  </si>
  <si>
    <t>Date, location</t>
  </si>
  <si>
    <t>Signature (surname-first name, position)</t>
  </si>
  <si>
    <t>Company stamp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</si>
</sst>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9">
    <numFmt numFmtId="164" formatCode="_-&quot;€&quot;* #,##0.00_-;\-&quot;€&quot;* #,##0.00_-;_-&quot;€&quot;* &quot;-&quot;??_-;_-@_-"/>
    <numFmt numFmtId="165" formatCode="_-* #,##0.00_-;\-* #,##0.00_-;_-* &quot;-&quot;??_-;_-@_-"/>
    <numFmt numFmtId="166" formatCode="#,##0\ &quot;€&quot;"/>
    <numFmt numFmtId="167" formatCode="#,##0.00;[White]\(#,##0.00\);0.00"/>
    <numFmt numFmtId="168" formatCode="#,##0.00&quot;     &quot;;[White]\(#,##0.00\);0.00"/>
    <numFmt numFmtId="169" formatCode="#,##0.00&quot;       &quot;;[White]\(#,##0.00\);0.00"/>
    <numFmt numFmtId="170" formatCode="#,##0.00&quot;%&quot;;[White]\(#,##0.00\);[White]\(0.00\)&quot;%&quot;"/>
    <numFmt numFmtId="171" formatCode="#,##0.00&quot;            &quot;;[White]\(#,##0.00\);"/>
    <numFmt numFmtId="172" formatCode="#,##0.00&quot;      &quot;;[White]\(#,##0.00\);"/>
    <numFmt numFmtId="173" formatCode="#,##0.00&quot;          &quot;;[White]\(#,##0.00\);"/>
    <numFmt numFmtId="174" formatCode="#,##0.00&quot;     &quot;;[White]\(#,##0.00\);"/>
    <numFmt numFmtId="175" formatCode="#,##0.00;[White]\(#,##0.00\);"/>
    <numFmt numFmtId="176" formatCode="dd/mm/yyyy;@"/>
    <numFmt numFmtId="177" formatCode="_-&quot;£&quot;* #,##0.00_-;\-&quot;£&quot;* #,##0.00_-;_-&quot;£&quot;* &quot;-&quot;??_-;_-@_-"/>
    <numFmt numFmtId="178" formatCode="#,##0.0"/>
    <numFmt numFmtId="179" formatCode="_-* #,##0.00\ &quot;FB&quot;_-;\-* #,##0.00\ &quot;FB&quot;_-;_-* &quot;-&quot;??\ &quot;FB&quot;_-;_-@_-"/>
    <numFmt numFmtId="180" formatCode="_-&quot;€&quot;* #,##0_-;\-&quot;€&quot;* #,##0_-;_-&quot;€&quot;* &quot;-&quot;??_-;_-@_-"/>
    <numFmt numFmtId="181" formatCode="#\ &quot;months&quot;"/>
    <numFmt numFmtId="182" formatCode="0.0%"/>
    <numFmt numFmtId="183" formatCode="_-* #,##0_-;\-* #,##0_-;_-* &quot;-&quot;??_-;_-@_-"/>
    <numFmt numFmtId="184" formatCode="_(* #,##0.00_);_(* \(#,##0.00\);_(* &quot;-&quot;??_);_(@_)"/>
    <numFmt numFmtId="185" formatCode="_-* #,##0.00_-;\-* #,##0.00_-;_-* &quot;-&quot;??_-;_-@"/>
    <numFmt numFmtId="186" formatCode="_(* #,##0_);_(* \(#,##0\);_(* &quot;-&quot;_);_(@_)"/>
    <numFmt numFmtId="187" formatCode="mmm\'yy"/>
    <numFmt numFmtId="188" formatCode="d&quot; &quot;mmm&quot; &quot;yyyy"/>
    <numFmt numFmtId="189" formatCode="[$-409]d\-mmm\-yy;@"/>
    <numFmt numFmtId="190" formatCode="[$-409]mmm\-yy"/>
    <numFmt numFmtId="191" formatCode="_(&quot;$&quot;* #,##0.00_);_(&quot;$&quot;* \(#,##0.00\);_(&quot;$&quot;* &quot;-&quot;??_);_(@_)"/>
    <numFmt numFmtId="192" formatCode="_-* #,##0_-;\-* #,##0_-;_-* &quot;-&quot;??_-;_-@"/>
  </numFmts>
  <fonts count="86" x14ac:knownFonts="1">
    <font>
      <sz val="11"/>
      <color theme="1"/>
      <name val="Calibri"/>
      <family val="2"/>
      <scheme val="minor"/>
    </font>
    <font>
      <sz val="11"/>
      <color theme="1"/>
      <name val="Calibri"/>
      <family val="2"/>
    </font>
    <font>
      <sz val="11"/>
      <color theme="1"/>
      <name val="Calibri"/>
      <family val="2"/>
    </font>
    <font>
      <sz val="11"/>
      <color theme="1"/>
      <name val="Calibri"/>
      <family val="2"/>
      <scheme val="minor"/>
    </font>
    <font>
      <b/>
      <sz val="11"/>
      <color theme="1"/>
      <name val="Calibri"/>
      <family val="2"/>
      <scheme val="minor"/>
    </font>
    <font>
      <b/>
      <sz val="14"/>
      <color theme="1"/>
      <name val="Arial"/>
      <family val="2"/>
    </font>
    <font>
      <b/>
      <sz val="11"/>
      <color theme="1"/>
      <name val="Calibri"/>
      <family val="2"/>
    </font>
    <font>
      <sz val="11"/>
      <color theme="1"/>
      <name val="Calibri"/>
      <family val="2"/>
    </font>
    <font>
      <sz val="8"/>
      <color theme="1"/>
      <name val="Calibri"/>
      <family val="2"/>
    </font>
    <font>
      <b/>
      <sz val="11"/>
      <name val="Calibri"/>
      <family val="2"/>
    </font>
    <font>
      <sz val="11"/>
      <name val="Calibri"/>
      <family val="2"/>
      <scheme val="minor"/>
    </font>
    <font>
      <sz val="11"/>
      <name val="Calibri"/>
      <family val="2"/>
    </font>
    <font>
      <b/>
      <sz val="11"/>
      <name val="Calibri"/>
      <family val="2"/>
      <scheme val="minor"/>
    </font>
    <font>
      <b/>
      <sz val="16"/>
      <name val="Arial"/>
      <family val="2"/>
      <charset val="204"/>
    </font>
    <font>
      <b/>
      <sz val="14"/>
      <name val="Arial"/>
      <family val="2"/>
      <charset val="204"/>
    </font>
    <font>
      <i/>
      <sz val="11"/>
      <name val="Arial"/>
      <family val="2"/>
      <charset val="204"/>
    </font>
    <font>
      <b/>
      <sz val="8"/>
      <name val="Arial"/>
      <family val="2"/>
      <charset val="204"/>
    </font>
    <font>
      <b/>
      <sz val="9"/>
      <name val="Arial"/>
      <family val="2"/>
      <charset val="204"/>
    </font>
    <font>
      <sz val="10"/>
      <color theme="1"/>
      <name val="Calibri"/>
      <family val="2"/>
      <scheme val="minor"/>
    </font>
    <font>
      <i/>
      <sz val="9"/>
      <color theme="1"/>
      <name val="Calibri"/>
      <family val="2"/>
      <scheme val="minor"/>
    </font>
    <font>
      <b/>
      <sz val="10"/>
      <name val="Calibri"/>
      <family val="2"/>
      <scheme val="minor"/>
    </font>
    <font>
      <i/>
      <sz val="10"/>
      <name val="Calibri"/>
      <family val="2"/>
      <scheme val="minor"/>
    </font>
    <font>
      <b/>
      <sz val="16"/>
      <color theme="1"/>
      <name val="Calibri"/>
      <family val="2"/>
      <scheme val="minor"/>
    </font>
    <font>
      <sz val="10"/>
      <name val="Arial"/>
      <family val="2"/>
    </font>
    <font>
      <sz val="10"/>
      <color theme="1"/>
      <name val="Arial"/>
      <family val="2"/>
    </font>
    <font>
      <sz val="10"/>
      <color rgb="FFFF0000"/>
      <name val="Arial"/>
      <family val="2"/>
    </font>
    <font>
      <u/>
      <sz val="11"/>
      <color theme="10"/>
      <name val="Calibri"/>
      <family val="2"/>
      <scheme val="minor"/>
    </font>
    <font>
      <sz val="11"/>
      <color rgb="FFFF0000"/>
      <name val="Calibri"/>
      <family val="2"/>
      <scheme val="minor"/>
    </font>
    <font>
      <u/>
      <sz val="11"/>
      <color rgb="FF0070C0"/>
      <name val="Calibri"/>
      <family val="2"/>
      <scheme val="minor"/>
    </font>
    <font>
      <sz val="16"/>
      <color theme="1"/>
      <name val="Calibri"/>
      <family val="2"/>
      <scheme val="minor"/>
    </font>
    <font>
      <b/>
      <sz val="16"/>
      <name val="Calibri"/>
      <family val="2"/>
      <scheme val="minor"/>
    </font>
    <font>
      <b/>
      <sz val="11"/>
      <name val="Arial"/>
      <family val="2"/>
      <charset val="204"/>
    </font>
    <font>
      <sz val="10"/>
      <name val="Calibri"/>
      <family val="2"/>
      <scheme val="minor"/>
    </font>
    <font>
      <b/>
      <sz val="8"/>
      <color rgb="FFFF0000"/>
      <name val="Arial"/>
      <family val="2"/>
      <charset val="204"/>
    </font>
    <font>
      <u/>
      <sz val="9"/>
      <color rgb="FFFF0000"/>
      <name val="Calibri"/>
      <family val="2"/>
      <scheme val="minor"/>
    </font>
    <font>
      <b/>
      <sz val="9"/>
      <color rgb="FFFF0000"/>
      <name val="Arial"/>
      <family val="2"/>
      <charset val="204"/>
    </font>
    <font>
      <i/>
      <sz val="11"/>
      <name val="Calibri"/>
      <family val="2"/>
      <scheme val="minor"/>
    </font>
    <font>
      <b/>
      <i/>
      <sz val="14"/>
      <name val="Arial"/>
      <family val="2"/>
      <charset val="204"/>
    </font>
    <font>
      <sz val="14"/>
      <color theme="1"/>
      <name val="Calibri"/>
      <family val="2"/>
      <scheme val="minor"/>
    </font>
    <font>
      <i/>
      <sz val="14"/>
      <color theme="1"/>
      <name val="Calibri"/>
      <family val="2"/>
      <scheme val="minor"/>
    </font>
    <font>
      <i/>
      <sz val="11"/>
      <color theme="1"/>
      <name val="Calibri"/>
      <family val="2"/>
      <scheme val="minor"/>
    </font>
    <font>
      <b/>
      <i/>
      <sz val="14"/>
      <color theme="1"/>
      <name val="Calibri"/>
      <family val="2"/>
      <scheme val="minor"/>
    </font>
    <font>
      <b/>
      <u/>
      <sz val="11"/>
      <name val="Calibri"/>
      <family val="2"/>
      <scheme val="minor"/>
    </font>
    <font>
      <b/>
      <i/>
      <sz val="9"/>
      <color theme="1"/>
      <name val="Calibri"/>
      <family val="2"/>
      <scheme val="minor"/>
    </font>
    <font>
      <sz val="10"/>
      <color theme="1"/>
      <name val="Calibri"/>
      <family val="2"/>
    </font>
    <font>
      <b/>
      <i/>
      <u/>
      <sz val="11"/>
      <color theme="1"/>
      <name val="Calibri"/>
      <family val="2"/>
    </font>
    <font>
      <i/>
      <sz val="11"/>
      <color theme="1"/>
      <name val="Calibri"/>
      <family val="2"/>
    </font>
    <font>
      <b/>
      <sz val="11"/>
      <color rgb="FF3F3F3F"/>
      <name val="Calibri"/>
      <family val="2"/>
      <scheme val="minor"/>
    </font>
    <font>
      <b/>
      <sz val="11"/>
      <color theme="0"/>
      <name val="Calibri"/>
      <family val="2"/>
      <scheme val="minor"/>
    </font>
    <font>
      <sz val="11"/>
      <color theme="1" tint="0.24994659260841701"/>
      <name val="Calibri Light"/>
      <family val="2"/>
      <scheme val="major"/>
    </font>
    <font>
      <sz val="11"/>
      <color theme="1" tint="0.24994659260841701"/>
      <name val="Calibri"/>
      <family val="2"/>
      <scheme val="minor"/>
    </font>
    <font>
      <sz val="8"/>
      <color theme="1" tint="0.24994659260841701"/>
      <name val="Calibri"/>
      <family val="2"/>
      <scheme val="minor"/>
    </font>
    <font>
      <i/>
      <sz val="11"/>
      <color theme="1" tint="0.24994659260841701"/>
      <name val="Calibri"/>
      <family val="2"/>
      <scheme val="minor"/>
    </font>
    <font>
      <sz val="8"/>
      <color theme="1"/>
      <name val="Calibri"/>
      <family val="2"/>
      <scheme val="minor"/>
    </font>
    <font>
      <b/>
      <sz val="11"/>
      <color rgb="FFFF0000"/>
      <name val="Calibri"/>
      <family val="2"/>
      <scheme val="minor"/>
    </font>
    <font>
      <sz val="11"/>
      <color rgb="FF000000"/>
      <name val="Calibri"/>
      <family val="2"/>
      <scheme val="minor"/>
    </font>
    <font>
      <b/>
      <sz val="11"/>
      <color rgb="FF339966"/>
      <name val="Calibri"/>
      <family val="2"/>
      <scheme val="minor"/>
    </font>
    <font>
      <sz val="11"/>
      <color rgb="FF339966"/>
      <name val="Calibri"/>
      <family val="2"/>
      <scheme val="minor"/>
    </font>
    <font>
      <b/>
      <sz val="13"/>
      <color theme="1" tint="0.24994659260841701"/>
      <name val="Calibri Light"/>
      <family val="2"/>
      <scheme val="major"/>
    </font>
    <font>
      <b/>
      <sz val="11"/>
      <color theme="1" tint="0.24994659260841701"/>
      <name val="Calibri"/>
      <family val="2"/>
      <scheme val="minor"/>
    </font>
    <font>
      <b/>
      <sz val="11"/>
      <color theme="1" tint="0.249977111117893"/>
      <name val="Calibri"/>
      <family val="2"/>
      <scheme val="minor"/>
    </font>
    <font>
      <sz val="11"/>
      <color theme="1" tint="0.249977111117893"/>
      <name val="Calibri"/>
      <family val="2"/>
      <scheme val="minor"/>
    </font>
    <font>
      <b/>
      <sz val="9.5"/>
      <color theme="1" tint="0.499984740745262"/>
      <name val="Calibri"/>
      <family val="2"/>
      <scheme val="minor"/>
    </font>
    <font>
      <b/>
      <sz val="11"/>
      <color theme="1" tint="0.499984740745262"/>
      <name val="Calibri"/>
      <family val="2"/>
      <scheme val="minor"/>
    </font>
    <font>
      <sz val="11"/>
      <color rgb="FF717A9F"/>
      <name val="Calibri"/>
      <family val="2"/>
      <scheme val="minor"/>
    </font>
    <font>
      <b/>
      <sz val="11"/>
      <color theme="4"/>
      <name val="Calibri"/>
      <family val="2"/>
      <scheme val="minor"/>
    </font>
    <font>
      <sz val="9"/>
      <color theme="1"/>
      <name val="Calibri"/>
      <family val="2"/>
      <scheme val="minor"/>
    </font>
    <font>
      <b/>
      <i/>
      <sz val="11"/>
      <color theme="1" tint="0.24994659260841701"/>
      <name val="Calibri Light"/>
      <family val="2"/>
      <scheme val="major"/>
    </font>
    <font>
      <b/>
      <i/>
      <sz val="11"/>
      <color theme="1" tint="0.24994659260841701"/>
      <name val="Calibri"/>
      <family val="2"/>
      <scheme val="minor"/>
    </font>
    <font>
      <sz val="11"/>
      <color rgb="FF000000"/>
      <name val="Arial"/>
      <family val="2"/>
    </font>
    <font>
      <sz val="11"/>
      <name val="Arial"/>
      <family val="2"/>
    </font>
    <font>
      <sz val="12"/>
      <name val="Arial"/>
      <family val="2"/>
    </font>
    <font>
      <b/>
      <sz val="12"/>
      <name val="Arial"/>
      <family val="2"/>
    </font>
    <font>
      <b/>
      <sz val="12"/>
      <color rgb="FFFFFFFF"/>
      <name val="Arial"/>
      <family val="2"/>
    </font>
    <font>
      <sz val="12"/>
      <color rgb="FF000000"/>
      <name val="Arial"/>
      <family val="2"/>
    </font>
    <font>
      <b/>
      <sz val="11"/>
      <name val="Arial"/>
      <family val="2"/>
    </font>
    <font>
      <b/>
      <sz val="12"/>
      <color rgb="FF3A5D9C"/>
      <name val="Arial"/>
      <family val="2"/>
    </font>
    <font>
      <sz val="16"/>
      <name val="Arial"/>
      <family val="2"/>
    </font>
    <font>
      <sz val="12"/>
      <color rgb="FFFFFFFF"/>
      <name val="Arial"/>
      <family val="2"/>
    </font>
    <font>
      <b/>
      <sz val="12"/>
      <color rgb="FF000000"/>
      <name val="Arial"/>
      <family val="2"/>
    </font>
    <font>
      <b/>
      <sz val="14"/>
      <name val="Arial"/>
      <family val="2"/>
    </font>
    <font>
      <b/>
      <sz val="11"/>
      <color rgb="FFFFFFFF"/>
      <name val="Arial"/>
      <family val="2"/>
    </font>
    <font>
      <b/>
      <u/>
      <sz val="11"/>
      <name val="Arial"/>
      <family val="2"/>
    </font>
    <font>
      <sz val="11"/>
      <color rgb="FFFFFFFF"/>
      <name val="Arial"/>
      <family val="2"/>
    </font>
    <font>
      <sz val="10"/>
      <color rgb="FF000000"/>
      <name val="Calibri"/>
      <family val="2"/>
      <scheme val="minor"/>
    </font>
    <font>
      <b/>
      <sz val="10"/>
      <color theme="1"/>
      <name val="Calibri"/>
      <family val="2"/>
    </font>
  </fonts>
  <fills count="31">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0" tint="-0.14999847407452621"/>
        <bgColor indexed="64"/>
      </patternFill>
    </fill>
    <fill>
      <patternFill patternType="solid">
        <fgColor rgb="FFF2F2F2"/>
        <bgColor indexed="64"/>
      </patternFill>
    </fill>
    <fill>
      <patternFill patternType="solid">
        <fgColor theme="0" tint="-0.14996795556505021"/>
        <bgColor indexed="64"/>
      </patternFill>
    </fill>
    <fill>
      <patternFill patternType="solid">
        <fgColor rgb="FFF2F2F2"/>
      </patternFill>
    </fill>
    <fill>
      <patternFill patternType="solid">
        <fgColor theme="0" tint="-0.34998626667073579"/>
        <bgColor indexed="64"/>
      </patternFill>
    </fill>
    <fill>
      <patternFill patternType="solid">
        <fgColor rgb="FFD9D9D9"/>
        <bgColor rgb="FF000000"/>
      </patternFill>
    </fill>
    <fill>
      <patternFill patternType="solid">
        <fgColor rgb="FF8497B0"/>
        <bgColor rgb="FF000000"/>
      </patternFill>
    </fill>
    <fill>
      <patternFill patternType="solid">
        <fgColor rgb="FFD6DCE4"/>
        <bgColor rgb="FF000000"/>
      </patternFill>
    </fill>
    <fill>
      <patternFill patternType="solid">
        <fgColor rgb="FFFFFFFF"/>
        <bgColor rgb="FF000000"/>
      </patternFill>
    </fill>
    <fill>
      <patternFill patternType="solid">
        <fgColor theme="0" tint="-4.9989318521683403E-2"/>
        <bgColor indexed="64"/>
      </patternFill>
    </fill>
    <fill>
      <patternFill patternType="solid">
        <fgColor rgb="FF9BA1BB"/>
        <bgColor indexed="64"/>
      </patternFill>
    </fill>
    <fill>
      <patternFill patternType="solid">
        <fgColor rgb="FF717A9F"/>
        <bgColor indexed="64"/>
      </patternFill>
    </fill>
    <fill>
      <patternFill patternType="solid">
        <fgColor rgb="FFFFFFCC"/>
      </patternFill>
    </fill>
    <fill>
      <patternFill patternType="solid">
        <fgColor rgb="FFD3DDEE"/>
        <bgColor rgb="FFD3DDEE"/>
      </patternFill>
    </fill>
    <fill>
      <patternFill patternType="solid">
        <fgColor rgb="FFBFBFBF"/>
        <bgColor rgb="FFBFBFBF"/>
      </patternFill>
    </fill>
    <fill>
      <patternFill patternType="solid">
        <fgColor rgb="FFF2F2F2"/>
        <bgColor rgb="FFF2F2F2"/>
      </patternFill>
    </fill>
    <fill>
      <patternFill patternType="solid">
        <fgColor rgb="FFE5B8B8"/>
        <bgColor rgb="FFE5B8B8"/>
      </patternFill>
    </fill>
    <fill>
      <patternFill patternType="solid">
        <fgColor rgb="FFA8EB86"/>
        <bgColor rgb="FFA8EB86"/>
      </patternFill>
    </fill>
    <fill>
      <patternFill patternType="solid">
        <fgColor rgb="FF3A5D9C"/>
        <bgColor rgb="FF3A5D9C"/>
      </patternFill>
    </fill>
    <fill>
      <patternFill patternType="solid">
        <fgColor rgb="FFA5A5A5"/>
        <bgColor rgb="FFA5A5A5"/>
      </patternFill>
    </fill>
    <fill>
      <patternFill patternType="solid">
        <fgColor rgb="FFD8D8D8"/>
        <bgColor rgb="FFD8D8D8"/>
      </patternFill>
    </fill>
    <fill>
      <patternFill patternType="solid">
        <fgColor rgb="FFF2DBDB"/>
        <bgColor rgb="FFF2DBDB"/>
      </patternFill>
    </fill>
    <fill>
      <patternFill patternType="solid">
        <fgColor rgb="FFBED0EB"/>
        <bgColor rgb="FFBED0EB"/>
      </patternFill>
    </fill>
    <fill>
      <patternFill patternType="solid">
        <fgColor rgb="FFFFC000"/>
        <bgColor rgb="FFFFC000"/>
      </patternFill>
    </fill>
    <fill>
      <patternFill patternType="solid">
        <fgColor theme="0"/>
        <bgColor rgb="FFF2DBDB"/>
      </patternFill>
    </fill>
    <fill>
      <patternFill patternType="solid">
        <fgColor theme="0"/>
        <bgColor rgb="FF7F7F7F"/>
      </patternFill>
    </fill>
    <fill>
      <patternFill patternType="solid">
        <fgColor theme="0"/>
        <bgColor rgb="FFF2F2F2"/>
      </patternFill>
    </fill>
  </fills>
  <borders count="119">
    <border>
      <left/>
      <right/>
      <top/>
      <bottom/>
      <diagonal/>
    </border>
    <border>
      <left/>
      <right/>
      <top/>
      <bottom style="double">
        <color rgb="FF000000"/>
      </bottom>
      <diagonal/>
    </border>
    <border>
      <left/>
      <right style="double">
        <color rgb="FF000000"/>
      </right>
      <top/>
      <bottom style="double">
        <color rgb="FF000000"/>
      </bottom>
      <diagonal/>
    </border>
    <border>
      <left/>
      <right/>
      <top style="double">
        <color rgb="FF000000"/>
      </top>
      <bottom/>
      <diagonal/>
    </border>
    <border>
      <left style="double">
        <color rgb="FF000000"/>
      </left>
      <right/>
      <top style="double">
        <color rgb="FF000000"/>
      </top>
      <bottom/>
      <diagonal/>
    </border>
    <border>
      <left/>
      <right style="double">
        <color rgb="FF000000"/>
      </right>
      <top style="double">
        <color rgb="FF000000"/>
      </top>
      <bottom/>
      <diagonal/>
    </border>
    <border>
      <left style="double">
        <color rgb="FF000000"/>
      </left>
      <right/>
      <top/>
      <bottom style="double">
        <color rgb="FF000000"/>
      </bottom>
      <diagonal/>
    </border>
    <border>
      <left style="double">
        <color rgb="FF000000"/>
      </left>
      <right/>
      <top style="double">
        <color rgb="FF000000"/>
      </top>
      <bottom style="double">
        <color rgb="FF000000"/>
      </bottom>
      <diagonal/>
    </border>
    <border>
      <left/>
      <right style="double">
        <color rgb="FF000000"/>
      </right>
      <top style="double">
        <color rgb="FF000000"/>
      </top>
      <bottom style="double">
        <color rgb="FF000000"/>
      </bottom>
      <diagonal/>
    </border>
    <border>
      <left/>
      <right/>
      <top style="double">
        <color rgb="FF000000"/>
      </top>
      <bottom style="double">
        <color rgb="FF000000"/>
      </bottom>
      <diagonal/>
    </border>
    <border>
      <left style="double">
        <color rgb="FF000000"/>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medium">
        <color rgb="FF000000"/>
      </right>
      <top style="double">
        <color rgb="FF000000"/>
      </top>
      <bottom style="double">
        <color rgb="FF000000"/>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double">
        <color indexed="64"/>
      </left>
      <right style="thin">
        <color indexed="64"/>
      </right>
      <top style="double">
        <color rgb="FF000000"/>
      </top>
      <bottom style="thin">
        <color indexed="64"/>
      </bottom>
      <diagonal/>
    </border>
    <border>
      <left style="thin">
        <color indexed="64"/>
      </left>
      <right style="thin">
        <color indexed="64"/>
      </right>
      <top style="double">
        <color rgb="FF000000"/>
      </top>
      <bottom style="thin">
        <color indexed="64"/>
      </bottom>
      <diagonal/>
    </border>
    <border>
      <left style="thin">
        <color indexed="64"/>
      </left>
      <right style="double">
        <color indexed="64"/>
      </right>
      <top style="double">
        <color rgb="FF000000"/>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style="double">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style="double">
        <color rgb="FF000000"/>
      </left>
      <right style="thin">
        <color indexed="64"/>
      </right>
      <top style="double">
        <color indexed="64"/>
      </top>
      <bottom style="thin">
        <color indexed="64"/>
      </bottom>
      <diagonal/>
    </border>
    <border>
      <left style="double">
        <color rgb="FF000000"/>
      </left>
      <right style="thin">
        <color indexed="64"/>
      </right>
      <top style="thin">
        <color indexed="64"/>
      </top>
      <bottom style="thin">
        <color indexed="64"/>
      </bottom>
      <diagonal/>
    </border>
    <border>
      <left style="thin">
        <color indexed="64"/>
      </left>
      <right style="double">
        <color rgb="FF000000"/>
      </right>
      <top style="thin">
        <color indexed="64"/>
      </top>
      <bottom/>
      <diagonal/>
    </border>
    <border>
      <left/>
      <right style="double">
        <color rgb="FF000000"/>
      </right>
      <top/>
      <bottom style="thin">
        <color indexed="64"/>
      </bottom>
      <diagonal/>
    </border>
    <border>
      <left/>
      <right style="double">
        <color rgb="FF000000"/>
      </right>
      <top style="thin">
        <color indexed="64"/>
      </top>
      <bottom style="thin">
        <color indexed="64"/>
      </bottom>
      <diagonal/>
    </border>
    <border>
      <left style="thin">
        <color indexed="64"/>
      </left>
      <right style="double">
        <color rgb="FF000000"/>
      </right>
      <top/>
      <bottom style="thin">
        <color indexed="64"/>
      </bottom>
      <diagonal/>
    </border>
    <border>
      <left/>
      <right style="double">
        <color auto="1"/>
      </right>
      <top style="thin">
        <color auto="1"/>
      </top>
      <bottom/>
      <diagonal/>
    </border>
    <border>
      <left/>
      <right style="double">
        <color rgb="FF000000"/>
      </right>
      <top style="thin">
        <color indexed="64"/>
      </top>
      <bottom/>
      <diagonal/>
    </border>
    <border>
      <left style="double">
        <color rgb="FF000000"/>
      </left>
      <right/>
      <top style="thin">
        <color indexed="64"/>
      </top>
      <bottom style="thin">
        <color indexed="64"/>
      </bottom>
      <diagonal/>
    </border>
    <border>
      <left style="double">
        <color rgb="FF000000"/>
      </left>
      <right style="thin">
        <color indexed="64"/>
      </right>
      <top style="thin">
        <color indexed="64"/>
      </top>
      <bottom/>
      <diagonal/>
    </border>
    <border>
      <left style="double">
        <color rgb="FF000000"/>
      </left>
      <right style="thin">
        <color indexed="64"/>
      </right>
      <top/>
      <bottom style="thin">
        <color indexed="64"/>
      </bottom>
      <diagonal/>
    </border>
    <border>
      <left style="double">
        <color indexed="64"/>
      </left>
      <right/>
      <top style="thin">
        <color indexed="64"/>
      </top>
      <bottom/>
      <diagonal/>
    </border>
    <border>
      <left style="double">
        <color indexed="64"/>
      </left>
      <right/>
      <top/>
      <bottom style="thin">
        <color indexed="64"/>
      </bottom>
      <diagonal/>
    </border>
    <border>
      <left style="double">
        <color indexed="64"/>
      </left>
      <right/>
      <top style="thin">
        <color indexed="64"/>
      </top>
      <bottom style="thin">
        <color indexed="64"/>
      </bottom>
      <diagonal/>
    </border>
    <border>
      <left/>
      <right style="double">
        <color indexed="64"/>
      </right>
      <top style="thin">
        <color indexed="64"/>
      </top>
      <bottom style="thin">
        <color indexed="64"/>
      </bottom>
      <diagonal/>
    </border>
    <border>
      <left style="double">
        <color rgb="FF000000"/>
      </left>
      <right/>
      <top style="thin">
        <color rgb="FF000000"/>
      </top>
      <bottom/>
      <diagonal/>
    </border>
    <border>
      <left/>
      <right/>
      <top style="thin">
        <color rgb="FF000000"/>
      </top>
      <bottom/>
      <diagonal/>
    </border>
    <border>
      <left/>
      <right style="double">
        <color rgb="FF000000"/>
      </right>
      <top style="thin">
        <color rgb="FF000000"/>
      </top>
      <bottom/>
      <diagonal/>
    </border>
    <border>
      <left style="double">
        <color rgb="FF000000"/>
      </left>
      <right/>
      <top style="thin">
        <color indexed="64"/>
      </top>
      <bottom/>
      <diagonal/>
    </border>
    <border>
      <left style="double">
        <color rgb="FF000000"/>
      </left>
      <right/>
      <top/>
      <bottom style="thin">
        <color indexed="64"/>
      </bottom>
      <diagonal/>
    </border>
    <border>
      <left style="thin">
        <color rgb="FF3F3F3F"/>
      </left>
      <right style="thin">
        <color rgb="FF3F3F3F"/>
      </right>
      <top style="thin">
        <color rgb="FF3F3F3F"/>
      </top>
      <bottom style="thin">
        <color rgb="FF3F3F3F"/>
      </bottom>
      <diagonal/>
    </border>
    <border>
      <left style="hair">
        <color auto="1"/>
      </left>
      <right style="hair">
        <color auto="1"/>
      </right>
      <top style="hair">
        <color auto="1"/>
      </top>
      <bottom style="hair">
        <color auto="1"/>
      </bottom>
      <diagonal/>
    </border>
    <border>
      <left style="hair">
        <color auto="1"/>
      </left>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diagonal/>
    </border>
    <border>
      <left/>
      <right/>
      <top/>
      <bottom style="thin">
        <color theme="7"/>
      </bottom>
      <diagonal/>
    </border>
    <border>
      <left style="thin">
        <color rgb="FFB2B2B2"/>
      </left>
      <right style="thin">
        <color rgb="FFB2B2B2"/>
      </right>
      <top style="thin">
        <color rgb="FFB2B2B2"/>
      </top>
      <bottom style="thin">
        <color rgb="FFB2B2B2"/>
      </bottom>
      <diagonal/>
    </border>
    <border>
      <left style="thin">
        <color rgb="FF000000"/>
      </left>
      <right style="thin">
        <color rgb="FF000000"/>
      </right>
      <top style="thin">
        <color rgb="FF000000"/>
      </top>
      <bottom style="double">
        <color rgb="FF000000"/>
      </bottom>
      <diagonal/>
    </border>
    <border>
      <left style="thin">
        <color rgb="FF000000"/>
      </left>
      <right/>
      <top style="thin">
        <color rgb="FF000000"/>
      </top>
      <bottom style="double">
        <color rgb="FF000000"/>
      </bottom>
      <diagonal/>
    </border>
    <border>
      <left/>
      <right/>
      <top style="thin">
        <color rgb="FF000000"/>
      </top>
      <bottom style="double">
        <color rgb="FF000000"/>
      </bottom>
      <diagonal/>
    </border>
    <border>
      <left/>
      <right style="thin">
        <color rgb="FF000000"/>
      </right>
      <top style="thin">
        <color rgb="FF000000"/>
      </top>
      <bottom style="double">
        <color rgb="FF000000"/>
      </bottom>
      <diagonal/>
    </border>
    <border>
      <left/>
      <right style="thin">
        <color rgb="FF000000"/>
      </right>
      <top/>
      <bottom style="thin">
        <color rgb="FF000000"/>
      </bottom>
      <diagonal/>
    </border>
    <border>
      <left style="thin">
        <color rgb="FFB2B2B2"/>
      </left>
      <right style="thin">
        <color auto="1"/>
      </right>
      <top style="thin">
        <color rgb="FFB2B2B2"/>
      </top>
      <bottom style="thin">
        <color rgb="FF000000"/>
      </bottom>
      <diagonal/>
    </border>
    <border>
      <left style="thin">
        <color rgb="FFB2B2B2"/>
      </left>
      <right style="thin">
        <color rgb="FFB2B2B2"/>
      </right>
      <top style="thin">
        <color rgb="FFB2B2B2"/>
      </top>
      <bottom style="thin">
        <color rgb="FF000000"/>
      </bottom>
      <diagonal/>
    </border>
    <border>
      <left/>
      <right style="thin">
        <color rgb="FF000000"/>
      </right>
      <top/>
      <bottom/>
      <diagonal/>
    </border>
    <border>
      <left style="thin">
        <color rgb="FFB2B2B2"/>
      </left>
      <right style="thin">
        <color auto="1"/>
      </right>
      <top style="thin">
        <color rgb="FFB2B2B2"/>
      </top>
      <bottom style="thin">
        <color rgb="FFB2B2B2"/>
      </bottom>
      <diagonal/>
    </border>
    <border>
      <left style="thin">
        <color rgb="FFC0C0C0"/>
      </left>
      <right style="thin">
        <color auto="1"/>
      </right>
      <top style="thin">
        <color rgb="FFC0C0C0"/>
      </top>
      <bottom/>
      <diagonal/>
    </border>
    <border>
      <left/>
      <right style="thin">
        <color rgb="FFC0C0C0"/>
      </right>
      <top style="thin">
        <color rgb="FFC0C0C0"/>
      </top>
      <bottom/>
      <diagonal/>
    </border>
    <border>
      <left style="thin">
        <color rgb="FFC0C0C0"/>
      </left>
      <right/>
      <top style="thin">
        <color rgb="FFC0C0C0"/>
      </top>
      <bottom/>
      <diagonal/>
    </border>
    <border>
      <left style="thin">
        <color rgb="FFC0C0C0"/>
      </left>
      <right style="thin">
        <color rgb="FFC0C0C0"/>
      </right>
      <top style="thin">
        <color rgb="FFC0C0C0"/>
      </top>
      <bottom style="thin">
        <color rgb="FFC0C0C0"/>
      </bottom>
      <diagonal/>
    </border>
    <border>
      <left/>
      <right style="thin">
        <color rgb="FFC0C0C0"/>
      </right>
      <top style="thin">
        <color rgb="FFC0C0C0"/>
      </top>
      <bottom style="thin">
        <color rgb="FFC0C0C0"/>
      </bottom>
      <diagonal/>
    </border>
    <border>
      <left style="thin">
        <color rgb="FFC0C0C0"/>
      </left>
      <right style="thin">
        <color rgb="FF000000"/>
      </right>
      <top style="thin">
        <color rgb="FFC0C0C0"/>
      </top>
      <bottom/>
      <diagonal/>
    </border>
    <border>
      <left style="thin">
        <color rgb="FFC0C0C0"/>
      </left>
      <right style="thin">
        <color rgb="FFC0C0C0"/>
      </right>
      <top style="thin">
        <color rgb="FFC0C0C0"/>
      </top>
      <bottom/>
      <diagonal/>
    </border>
    <border>
      <left/>
      <right style="thin">
        <color rgb="FF000000"/>
      </right>
      <top style="thin">
        <color rgb="FF000000"/>
      </top>
      <bottom/>
      <diagonal/>
    </border>
    <border>
      <left/>
      <right/>
      <top style="thin">
        <color rgb="FF000000"/>
      </top>
      <bottom style="thin">
        <color theme="0" tint="-0.24994659260841701"/>
      </bottom>
      <diagonal/>
    </border>
    <border>
      <left/>
      <right/>
      <top style="thin">
        <color rgb="FFC0C0C0"/>
      </top>
      <bottom/>
      <diagonal/>
    </border>
    <border>
      <left/>
      <right style="thin">
        <color auto="1"/>
      </right>
      <top style="thin">
        <color rgb="FF000000"/>
      </top>
      <bottom/>
      <diagonal/>
    </border>
    <border>
      <left/>
      <right/>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style="thin">
        <color rgb="FFBFBFBF"/>
      </right>
      <top style="thin">
        <color rgb="FFBFBFBF"/>
      </top>
      <bottom style="thin">
        <color rgb="FFBFBFBF"/>
      </bottom>
      <diagonal/>
    </border>
    <border>
      <left style="thin">
        <color rgb="FFBFBFBF"/>
      </left>
      <right style="thin">
        <color rgb="FFBFBFBF"/>
      </right>
      <top style="thin">
        <color rgb="FFBFBFBF"/>
      </top>
      <bottom style="thin">
        <color auto="1"/>
      </bottom>
      <diagonal/>
    </border>
    <border>
      <left style="thin">
        <color rgb="FF000000"/>
      </left>
      <right/>
      <top/>
      <bottom style="thin">
        <color rgb="FF000000"/>
      </bottom>
      <diagonal/>
    </border>
    <border>
      <left style="thin">
        <color rgb="FF000000"/>
      </left>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style="thin">
        <color rgb="FF000000"/>
      </left>
      <right/>
      <top/>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top/>
      <bottom style="thin">
        <color theme="2"/>
      </bottom>
      <diagonal/>
    </border>
    <border>
      <left style="thin">
        <color theme="2" tint="-9.9978637043366805E-2"/>
      </left>
      <right style="thin">
        <color theme="2" tint="-9.9978637043366805E-2"/>
      </right>
      <top style="thin">
        <color theme="2" tint="-9.9978637043366805E-2"/>
      </top>
      <bottom style="thin">
        <color theme="2" tint="-9.9978637043366805E-2"/>
      </bottom>
      <diagonal/>
    </border>
    <border>
      <left/>
      <right style="thin">
        <color rgb="FF000000"/>
      </right>
      <top/>
      <bottom style="thin">
        <color indexed="64"/>
      </bottom>
      <diagonal/>
    </border>
    <border>
      <left style="double">
        <color indexed="64"/>
      </left>
      <right/>
      <top style="thin">
        <color indexed="64"/>
      </top>
      <bottom style="double">
        <color indexed="64"/>
      </bottom>
      <diagonal/>
    </border>
    <border>
      <left/>
      <right/>
      <top style="thin">
        <color indexed="64"/>
      </top>
      <bottom style="double">
        <color indexed="64"/>
      </bottom>
      <diagonal/>
    </border>
    <border>
      <left/>
      <right style="double">
        <color indexed="64"/>
      </right>
      <top style="thin">
        <color indexed="64"/>
      </top>
      <bottom style="double">
        <color indexed="64"/>
      </bottom>
      <diagonal/>
    </border>
  </borders>
  <cellStyleXfs count="19">
    <xf numFmtId="0" fontId="0" fillId="0" borderId="0"/>
    <xf numFmtId="165" fontId="3" fillId="0" borderId="0" applyFont="0" applyFill="0" applyBorder="0" applyAlignment="0" applyProtection="0"/>
    <xf numFmtId="0" fontId="23" fillId="0" borderId="0"/>
    <xf numFmtId="165" fontId="23" fillId="0" borderId="0" applyFont="0" applyFill="0" applyBorder="0" applyAlignment="0" applyProtection="0"/>
    <xf numFmtId="165" fontId="3" fillId="0" borderId="0" applyFont="0" applyFill="0" applyBorder="0" applyAlignment="0" applyProtection="0"/>
    <xf numFmtId="177" fontId="3" fillId="0" borderId="0" applyFont="0" applyFill="0" applyBorder="0" applyAlignment="0" applyProtection="0"/>
    <xf numFmtId="0" fontId="26" fillId="0" borderId="0" applyNumberFormat="0" applyFill="0" applyBorder="0" applyAlignment="0" applyProtection="0"/>
    <xf numFmtId="0" fontId="23" fillId="0" borderId="0"/>
    <xf numFmtId="179" fontId="23" fillId="0" borderId="0" applyFont="0" applyFill="0" applyBorder="0" applyAlignment="0" applyProtection="0"/>
    <xf numFmtId="0" fontId="47" fillId="7" borderId="73" applyNumberFormat="0" applyAlignment="0" applyProtection="0"/>
    <xf numFmtId="0" fontId="49" fillId="0" borderId="0" applyNumberFormat="0" applyFill="0" applyBorder="0" applyProtection="0">
      <alignment vertical="center"/>
    </xf>
    <xf numFmtId="164" fontId="49" fillId="0" borderId="0" applyFont="0" applyFill="0" applyBorder="0" applyAlignment="0" applyProtection="0"/>
    <xf numFmtId="0" fontId="58" fillId="0" borderId="0" applyFill="0" applyBorder="0" applyProtection="0">
      <alignment horizontal="left"/>
    </xf>
    <xf numFmtId="3" fontId="62" fillId="0" borderId="78" applyFill="0" applyProtection="0">
      <alignment horizontal="center"/>
    </xf>
    <xf numFmtId="0" fontId="62" fillId="0" borderId="0" applyFill="0" applyBorder="0" applyProtection="0">
      <alignment horizontal="center"/>
    </xf>
    <xf numFmtId="9" fontId="49" fillId="0" borderId="0" applyFont="0" applyFill="0" applyBorder="0" applyAlignment="0" applyProtection="0"/>
    <xf numFmtId="165" fontId="49" fillId="0" borderId="0" applyFont="0" applyFill="0" applyBorder="0" applyAlignment="0" applyProtection="0"/>
    <xf numFmtId="0" fontId="69" fillId="0" borderId="0"/>
    <xf numFmtId="0" fontId="69" fillId="16" borderId="79" applyNumberFormat="0" applyFont="0" applyAlignment="0" applyProtection="0"/>
  </cellStyleXfs>
  <cellXfs count="826">
    <xf numFmtId="0" fontId="0" fillId="0" borderId="0" xfId="0"/>
    <xf numFmtId="0" fontId="13" fillId="0" borderId="0" xfId="0" applyFont="1" applyProtection="1">
      <protection locked="0"/>
    </xf>
    <xf numFmtId="0" fontId="14" fillId="0" borderId="0" xfId="0" applyFont="1" applyProtection="1">
      <protection locked="0"/>
    </xf>
    <xf numFmtId="0" fontId="14" fillId="0" borderId="0" xfId="0" applyFont="1" applyAlignment="1" applyProtection="1">
      <alignment vertical="center"/>
      <protection locked="0"/>
    </xf>
    <xf numFmtId="0" fontId="16" fillId="0" borderId="0" xfId="0" applyFont="1" applyProtection="1">
      <protection locked="0"/>
    </xf>
    <xf numFmtId="0" fontId="17" fillId="0" borderId="0" xfId="0" applyFont="1" applyAlignment="1" applyProtection="1">
      <alignment vertical="center"/>
      <protection locked="0"/>
    </xf>
    <xf numFmtId="0" fontId="14" fillId="0" borderId="0" xfId="0" applyFont="1" applyBorder="1" applyProtection="1">
      <protection locked="0"/>
    </xf>
    <xf numFmtId="0" fontId="0" fillId="0" borderId="0" xfId="0" applyFill="1"/>
    <xf numFmtId="0" fontId="23" fillId="2" borderId="0" xfId="2" applyFont="1" applyFill="1" applyBorder="1" applyAlignment="1" applyProtection="1"/>
    <xf numFmtId="165" fontId="23" fillId="2" borderId="0" xfId="1" applyFont="1" applyFill="1" applyAlignment="1" applyProtection="1">
      <protection locked="0"/>
    </xf>
    <xf numFmtId="0" fontId="23" fillId="2" borderId="0" xfId="2" applyFont="1" applyFill="1" applyAlignment="1" applyProtection="1">
      <alignment vertical="center"/>
    </xf>
    <xf numFmtId="165" fontId="24" fillId="2" borderId="0" xfId="3" applyFont="1" applyFill="1" applyBorder="1" applyProtection="1"/>
    <xf numFmtId="165" fontId="24" fillId="2" borderId="0" xfId="1" applyFont="1" applyFill="1" applyBorder="1" applyProtection="1">
      <protection locked="0"/>
    </xf>
    <xf numFmtId="0" fontId="23" fillId="2" borderId="0" xfId="2" applyFont="1" applyFill="1" applyProtection="1"/>
    <xf numFmtId="165" fontId="23" fillId="2" borderId="0" xfId="1" applyFont="1" applyFill="1" applyProtection="1">
      <protection locked="0"/>
    </xf>
    <xf numFmtId="0" fontId="0" fillId="0" borderId="0" xfId="0"/>
    <xf numFmtId="0" fontId="0" fillId="0" borderId="0" xfId="0" applyFill="1" applyAlignment="1">
      <alignment vertical="center" wrapText="1"/>
    </xf>
    <xf numFmtId="0" fontId="23" fillId="0" borderId="0" xfId="2" applyFont="1" applyFill="1" applyBorder="1" applyAlignment="1" applyProtection="1"/>
    <xf numFmtId="171" fontId="20" fillId="3" borderId="20" xfId="0" applyNumberFormat="1" applyFont="1" applyFill="1" applyBorder="1" applyAlignment="1" applyProtection="1">
      <alignment horizontal="right" vertical="center"/>
    </xf>
    <xf numFmtId="171" fontId="20" fillId="3" borderId="23" xfId="0" applyNumberFormat="1" applyFont="1" applyFill="1" applyBorder="1" applyAlignment="1" applyProtection="1">
      <alignment horizontal="right" vertical="center"/>
    </xf>
    <xf numFmtId="165" fontId="10" fillId="2" borderId="0" xfId="6" applyNumberFormat="1" applyFont="1" applyFill="1" applyBorder="1" applyAlignment="1" applyProtection="1">
      <alignment wrapText="1"/>
    </xf>
    <xf numFmtId="165" fontId="25" fillId="2" borderId="16" xfId="3" applyFont="1" applyFill="1" applyBorder="1" applyAlignment="1" applyProtection="1">
      <alignment wrapText="1"/>
    </xf>
    <xf numFmtId="165" fontId="25" fillId="2" borderId="0" xfId="3" applyFont="1" applyFill="1" applyBorder="1" applyAlignment="1" applyProtection="1">
      <alignment wrapText="1"/>
    </xf>
    <xf numFmtId="165" fontId="5" fillId="2" borderId="0" xfId="3" applyFont="1" applyFill="1" applyBorder="1" applyAlignment="1" applyProtection="1">
      <alignment vertical="center"/>
    </xf>
    <xf numFmtId="0" fontId="31" fillId="0" borderId="0" xfId="0" applyFont="1" applyProtection="1">
      <protection locked="0"/>
    </xf>
    <xf numFmtId="0" fontId="31" fillId="0" borderId="0" xfId="0" applyFont="1" applyAlignment="1" applyProtection="1">
      <alignment horizontal="center" wrapText="1"/>
      <protection locked="0"/>
    </xf>
    <xf numFmtId="0" fontId="12" fillId="0" borderId="0" xfId="0" applyFont="1" applyProtection="1">
      <protection locked="0"/>
    </xf>
    <xf numFmtId="0" fontId="3" fillId="2" borderId="0" xfId="0" applyFont="1" applyFill="1" applyBorder="1"/>
    <xf numFmtId="0" fontId="3" fillId="2" borderId="29" xfId="0" applyFont="1" applyFill="1" applyBorder="1"/>
    <xf numFmtId="0" fontId="3" fillId="0" borderId="0" xfId="0" applyFont="1" applyFill="1" applyBorder="1"/>
    <xf numFmtId="0" fontId="3" fillId="0" borderId="29" xfId="0" applyFont="1" applyFill="1" applyBorder="1"/>
    <xf numFmtId="0" fontId="10" fillId="2" borderId="0" xfId="2" applyFont="1" applyFill="1" applyBorder="1" applyAlignment="1" applyProtection="1"/>
    <xf numFmtId="49" fontId="4" fillId="2" borderId="28" xfId="1" applyNumberFormat="1" applyFont="1" applyFill="1" applyBorder="1" applyAlignment="1" applyProtection="1">
      <alignment horizontal="center"/>
      <protection locked="0"/>
    </xf>
    <xf numFmtId="0" fontId="10" fillId="2" borderId="16" xfId="2" applyFont="1" applyFill="1" applyBorder="1" applyAlignment="1" applyProtection="1"/>
    <xf numFmtId="0" fontId="10" fillId="2" borderId="0" xfId="2" applyFont="1" applyFill="1" applyBorder="1" applyProtection="1"/>
    <xf numFmtId="0" fontId="10" fillId="2" borderId="29" xfId="2" applyFont="1" applyFill="1" applyBorder="1" applyProtection="1"/>
    <xf numFmtId="0" fontId="3" fillId="2" borderId="16" xfId="0" applyFont="1" applyFill="1" applyBorder="1" applyProtection="1"/>
    <xf numFmtId="0" fontId="3" fillId="2" borderId="0" xfId="0" applyFont="1" applyFill="1" applyBorder="1" applyProtection="1"/>
    <xf numFmtId="0" fontId="3" fillId="2" borderId="29" xfId="0" applyFont="1" applyFill="1" applyBorder="1" applyProtection="1"/>
    <xf numFmtId="0" fontId="10" fillId="2" borderId="0" xfId="2" applyFont="1" applyFill="1" applyBorder="1" applyAlignment="1" applyProtection="1">
      <alignment wrapText="1"/>
    </xf>
    <xf numFmtId="0" fontId="4" fillId="2" borderId="29" xfId="2" applyFont="1" applyFill="1" applyBorder="1" applyAlignment="1" applyProtection="1"/>
    <xf numFmtId="0" fontId="10" fillId="0" borderId="16" xfId="2" applyFont="1" applyFill="1" applyBorder="1" applyAlignment="1" applyProtection="1"/>
    <xf numFmtId="0" fontId="3" fillId="0" borderId="0" xfId="0" applyFont="1" applyFill="1" applyBorder="1" applyProtection="1"/>
    <xf numFmtId="0" fontId="10" fillId="2" borderId="0" xfId="2" applyFont="1" applyFill="1" applyAlignment="1" applyProtection="1"/>
    <xf numFmtId="165" fontId="26" fillId="2" borderId="0" xfId="6" applyNumberFormat="1" applyFont="1" applyFill="1" applyBorder="1" applyAlignment="1" applyProtection="1">
      <alignment wrapText="1"/>
    </xf>
    <xf numFmtId="165" fontId="3" fillId="2" borderId="0" xfId="3" applyFont="1" applyFill="1" applyBorder="1" applyProtection="1"/>
    <xf numFmtId="0" fontId="10" fillId="2" borderId="0" xfId="2" applyFont="1" applyFill="1" applyProtection="1"/>
    <xf numFmtId="49" fontId="4" fillId="2" borderId="14" xfId="1" applyNumberFormat="1" applyFont="1" applyFill="1" applyBorder="1" applyAlignment="1" applyProtection="1">
      <alignment horizontal="center"/>
      <protection locked="0"/>
    </xf>
    <xf numFmtId="165" fontId="4" fillId="2" borderId="0" xfId="3" applyFont="1" applyFill="1" applyBorder="1" applyAlignment="1" applyProtection="1">
      <alignment vertical="center"/>
    </xf>
    <xf numFmtId="0" fontId="3" fillId="2" borderId="33" xfId="0" applyFont="1" applyFill="1" applyBorder="1" applyProtection="1"/>
    <xf numFmtId="0" fontId="10" fillId="2" borderId="34" xfId="2" applyFont="1" applyFill="1" applyBorder="1" applyAlignment="1" applyProtection="1"/>
    <xf numFmtId="165" fontId="27" fillId="2" borderId="16" xfId="3" applyFont="1" applyFill="1" applyBorder="1" applyAlignment="1" applyProtection="1">
      <alignment wrapText="1"/>
    </xf>
    <xf numFmtId="165" fontId="27" fillId="2" borderId="0" xfId="3" applyFont="1" applyFill="1" applyBorder="1" applyAlignment="1" applyProtection="1">
      <alignment wrapText="1"/>
    </xf>
    <xf numFmtId="0" fontId="3" fillId="2" borderId="30" xfId="0" applyFont="1" applyFill="1" applyBorder="1" applyProtection="1"/>
    <xf numFmtId="0" fontId="10" fillId="2" borderId="31" xfId="2" applyFont="1" applyFill="1" applyBorder="1" applyAlignment="1" applyProtection="1"/>
    <xf numFmtId="165" fontId="3" fillId="2" borderId="0" xfId="1" applyFont="1" applyFill="1" applyBorder="1" applyProtection="1">
      <protection locked="0"/>
    </xf>
    <xf numFmtId="0" fontId="10" fillId="2" borderId="16" xfId="2" applyFont="1" applyFill="1" applyBorder="1" applyAlignment="1" applyProtection="1">
      <alignment wrapText="1"/>
    </xf>
    <xf numFmtId="0" fontId="0" fillId="2" borderId="29" xfId="0" applyFont="1" applyFill="1" applyBorder="1"/>
    <xf numFmtId="0" fontId="0" fillId="0" borderId="0" xfId="0" applyAlignment="1">
      <alignment horizontal="justify"/>
    </xf>
    <xf numFmtId="0" fontId="0" fillId="0" borderId="0" xfId="0" applyAlignment="1">
      <alignment horizontal="justify"/>
    </xf>
    <xf numFmtId="0" fontId="37" fillId="0" borderId="0" xfId="0" applyFont="1" applyProtection="1">
      <protection locked="0"/>
    </xf>
    <xf numFmtId="0" fontId="4" fillId="0" borderId="0" xfId="0" applyFont="1"/>
    <xf numFmtId="0" fontId="38" fillId="0" borderId="0" xfId="0" applyFont="1"/>
    <xf numFmtId="0" fontId="0" fillId="0" borderId="0" xfId="0" applyAlignment="1">
      <alignment horizontal="justify" vertical="top"/>
    </xf>
    <xf numFmtId="0" fontId="0" fillId="0" borderId="0" xfId="0" applyFont="1"/>
    <xf numFmtId="4" fontId="20" fillId="3" borderId="20" xfId="0" applyNumberFormat="1" applyFont="1" applyFill="1" applyBorder="1" applyAlignment="1" applyProtection="1">
      <alignment horizontal="center" vertical="center"/>
    </xf>
    <xf numFmtId="4" fontId="20" fillId="3" borderId="23" xfId="0" applyNumberFormat="1" applyFont="1" applyFill="1" applyBorder="1" applyAlignment="1" applyProtection="1">
      <alignment horizontal="center" vertical="center"/>
    </xf>
    <xf numFmtId="0" fontId="10" fillId="0" borderId="0" xfId="0" applyFont="1" applyFill="1"/>
    <xf numFmtId="0" fontId="10" fillId="0" borderId="0" xfId="0" applyFont="1" applyFill="1" applyAlignment="1">
      <alignment vertical="center"/>
    </xf>
    <xf numFmtId="0" fontId="0" fillId="0" borderId="0" xfId="0" applyAlignment="1"/>
    <xf numFmtId="0" fontId="0" fillId="0" borderId="0" xfId="0" applyAlignment="1">
      <alignment horizontal="left"/>
    </xf>
    <xf numFmtId="168" fontId="20" fillId="0" borderId="23" xfId="0" applyNumberFormat="1" applyFont="1" applyFill="1" applyBorder="1" applyAlignment="1" applyProtection="1">
      <alignment horizontal="right" vertical="center"/>
      <protection locked="0"/>
    </xf>
    <xf numFmtId="170" fontId="20" fillId="0" borderId="23" xfId="0" applyNumberFormat="1" applyFont="1" applyFill="1" applyBorder="1" applyAlignment="1" applyProtection="1">
      <alignment horizontal="center" vertical="center"/>
      <protection locked="0"/>
    </xf>
    <xf numFmtId="169" fontId="20" fillId="0" borderId="23" xfId="0" applyNumberFormat="1" applyFont="1" applyFill="1" applyBorder="1" applyAlignment="1" applyProtection="1">
      <alignment horizontal="right" vertical="center"/>
      <protection locked="0"/>
    </xf>
    <xf numFmtId="10" fontId="20" fillId="0" borderId="22" xfId="0" applyNumberFormat="1" applyFont="1" applyFill="1" applyBorder="1" applyAlignment="1" applyProtection="1">
      <alignment horizontal="right" vertical="center"/>
      <protection locked="0"/>
    </xf>
    <xf numFmtId="176" fontId="0" fillId="0" borderId="0" xfId="0" applyNumberFormat="1"/>
    <xf numFmtId="0" fontId="0" fillId="2" borderId="0" xfId="0" applyFill="1"/>
    <xf numFmtId="0" fontId="10" fillId="2" borderId="0" xfId="2" applyFont="1" applyFill="1" applyBorder="1" applyAlignment="1" applyProtection="1">
      <alignment horizontal="right" vertical="center"/>
    </xf>
    <xf numFmtId="49" fontId="4" fillId="4" borderId="14" xfId="1" applyNumberFormat="1" applyFont="1" applyFill="1" applyBorder="1" applyAlignment="1" applyProtection="1">
      <alignment horizontal="center" vertical="center"/>
      <protection locked="0"/>
    </xf>
    <xf numFmtId="0" fontId="0" fillId="0" borderId="0" xfId="0" applyAlignment="1" applyProtection="1">
      <alignment wrapText="1"/>
    </xf>
    <xf numFmtId="0" fontId="0" fillId="0" borderId="0" xfId="0" applyProtection="1"/>
    <xf numFmtId="0" fontId="0" fillId="0" borderId="0" xfId="0" applyAlignment="1" applyProtection="1">
      <alignment horizontal="justify" vertical="center"/>
    </xf>
    <xf numFmtId="0" fontId="0" fillId="0" borderId="0" xfId="0" applyAlignment="1" applyProtection="1">
      <alignment vertical="top"/>
    </xf>
    <xf numFmtId="0" fontId="0" fillId="0" borderId="0" xfId="0" applyAlignment="1" applyProtection="1">
      <alignment horizontal="justify" vertical="top"/>
    </xf>
    <xf numFmtId="0" fontId="0" fillId="0" borderId="0" xfId="0" applyAlignment="1" applyProtection="1">
      <alignment vertical="center"/>
    </xf>
    <xf numFmtId="0" fontId="0" fillId="0" borderId="0" xfId="0" applyFont="1" applyAlignment="1" applyProtection="1">
      <alignment vertical="center"/>
    </xf>
    <xf numFmtId="0" fontId="18" fillId="0" borderId="23" xfId="0" applyFont="1" applyFill="1" applyBorder="1" applyAlignment="1" applyProtection="1">
      <alignment horizontal="center" vertical="center"/>
      <protection locked="0"/>
    </xf>
    <xf numFmtId="0" fontId="16" fillId="0" borderId="0" xfId="0" applyFont="1" applyProtection="1"/>
    <xf numFmtId="0" fontId="33" fillId="0" borderId="0" xfId="0" applyFont="1" applyAlignment="1" applyProtection="1">
      <alignment wrapText="1"/>
    </xf>
    <xf numFmtId="0" fontId="15" fillId="0" borderId="0" xfId="0" applyFont="1" applyAlignment="1" applyProtection="1">
      <alignment horizontal="center" wrapText="1"/>
    </xf>
    <xf numFmtId="0" fontId="14" fillId="0" borderId="0" xfId="0" applyFont="1" applyProtection="1"/>
    <xf numFmtId="0" fontId="20" fillId="0" borderId="18" xfId="0" applyFont="1" applyBorder="1" applyAlignment="1" applyProtection="1">
      <alignment horizontal="center"/>
    </xf>
    <xf numFmtId="0" fontId="12" fillId="0" borderId="0" xfId="0" applyFont="1" applyProtection="1"/>
    <xf numFmtId="0" fontId="20" fillId="0" borderId="0" xfId="0" applyFont="1" applyProtection="1"/>
    <xf numFmtId="0" fontId="4" fillId="0" borderId="0" xfId="0" applyFont="1" applyProtection="1"/>
    <xf numFmtId="0" fontId="6" fillId="0" borderId="0" xfId="0" applyFont="1" applyBorder="1" applyAlignment="1" applyProtection="1">
      <alignment horizontal="left" vertical="center"/>
    </xf>
    <xf numFmtId="0" fontId="6" fillId="0" borderId="0" xfId="0" applyFont="1" applyBorder="1" applyAlignment="1" applyProtection="1">
      <alignment horizontal="center" vertical="center" wrapText="1"/>
    </xf>
    <xf numFmtId="2" fontId="7" fillId="6" borderId="61" xfId="0" applyNumberFormat="1" applyFont="1" applyFill="1" applyBorder="1" applyAlignment="1" applyProtection="1">
      <alignment horizontal="left" vertical="center" wrapText="1"/>
    </xf>
    <xf numFmtId="2" fontId="7" fillId="6" borderId="28" xfId="0" applyNumberFormat="1" applyFont="1" applyFill="1" applyBorder="1" applyAlignment="1" applyProtection="1">
      <alignment horizontal="left" vertical="center" wrapText="1"/>
    </xf>
    <xf numFmtId="0" fontId="7" fillId="6" borderId="71" xfId="0" applyFont="1" applyFill="1" applyBorder="1" applyAlignment="1" applyProtection="1">
      <alignment horizontal="left" vertical="center" wrapText="1"/>
    </xf>
    <xf numFmtId="0" fontId="7" fillId="6" borderId="72" xfId="0" applyFont="1" applyFill="1" applyBorder="1" applyAlignment="1" applyProtection="1">
      <alignment horizontal="left" vertical="center" wrapText="1"/>
    </xf>
    <xf numFmtId="0" fontId="7" fillId="0" borderId="0" xfId="0" applyFont="1" applyBorder="1" applyAlignment="1" applyProtection="1">
      <alignment horizontal="center" vertical="center" wrapText="1"/>
    </xf>
    <xf numFmtId="0" fontId="38" fillId="0" borderId="0" xfId="0" applyFont="1" applyProtection="1"/>
    <xf numFmtId="0" fontId="11" fillId="0" borderId="0" xfId="0" applyFont="1" applyBorder="1" applyAlignment="1" applyProtection="1">
      <alignment horizontal="center" vertical="center" wrapText="1"/>
    </xf>
    <xf numFmtId="0" fontId="0" fillId="0" borderId="0" xfId="0" applyBorder="1" applyAlignment="1" applyProtection="1">
      <alignment horizontal="center" vertical="center" wrapText="1"/>
    </xf>
    <xf numFmtId="0" fontId="0" fillId="0" borderId="0" xfId="0" applyFont="1" applyBorder="1" applyAlignment="1" applyProtection="1">
      <alignment horizontal="center" vertical="center" wrapText="1"/>
    </xf>
    <xf numFmtId="0" fontId="6" fillId="0" borderId="0" xfId="0" applyFont="1" applyBorder="1" applyAlignment="1" applyProtection="1">
      <alignment horizontal="center" vertical="center"/>
    </xf>
    <xf numFmtId="0" fontId="7" fillId="0" borderId="26" xfId="0" applyFont="1" applyBorder="1" applyAlignment="1" applyProtection="1">
      <alignment vertical="center" wrapText="1"/>
      <protection locked="0"/>
    </xf>
    <xf numFmtId="0" fontId="7" fillId="0" borderId="57" xfId="0" applyFont="1" applyBorder="1" applyAlignment="1" applyProtection="1">
      <alignment vertical="center" wrapText="1"/>
      <protection locked="0"/>
    </xf>
    <xf numFmtId="0" fontId="7" fillId="0" borderId="30" xfId="0" applyFont="1" applyBorder="1" applyAlignment="1" applyProtection="1">
      <alignment vertical="center" wrapText="1"/>
      <protection locked="0"/>
    </xf>
    <xf numFmtId="0" fontId="7" fillId="0" borderId="56" xfId="0" applyFont="1" applyBorder="1" applyAlignment="1" applyProtection="1">
      <alignment vertical="center" wrapText="1"/>
      <protection locked="0"/>
    </xf>
    <xf numFmtId="0" fontId="0" fillId="0" borderId="0" xfId="0" applyProtection="1">
      <protection locked="0"/>
    </xf>
    <xf numFmtId="0" fontId="7" fillId="0" borderId="0" xfId="0" applyFont="1" applyFill="1" applyBorder="1" applyAlignment="1" applyProtection="1">
      <alignment vertical="center" wrapText="1"/>
      <protection locked="0"/>
    </xf>
    <xf numFmtId="1" fontId="7" fillId="0" borderId="45" xfId="0" applyNumberFormat="1" applyFont="1" applyFill="1" applyBorder="1" applyAlignment="1" applyProtection="1">
      <alignment horizontal="left" vertical="center" wrapText="1"/>
      <protection locked="0"/>
    </xf>
    <xf numFmtId="3" fontId="7" fillId="0" borderId="14" xfId="0" applyNumberFormat="1" applyFont="1" applyFill="1" applyBorder="1" applyAlignment="1" applyProtection="1">
      <alignment horizontal="right" vertical="center" wrapText="1" indent="1"/>
      <protection locked="0"/>
    </xf>
    <xf numFmtId="9" fontId="7" fillId="0" borderId="46" xfId="0" applyNumberFormat="1" applyFont="1" applyFill="1" applyBorder="1" applyAlignment="1" applyProtection="1">
      <alignment horizontal="right" vertical="center" wrapText="1" indent="1"/>
      <protection locked="0"/>
    </xf>
    <xf numFmtId="0" fontId="7" fillId="0" borderId="47" xfId="0" applyFont="1" applyFill="1" applyBorder="1" applyAlignment="1" applyProtection="1">
      <alignment horizontal="left" vertical="center" wrapText="1"/>
      <protection locked="0"/>
    </xf>
    <xf numFmtId="3" fontId="7" fillId="0" borderId="48" xfId="0" applyNumberFormat="1" applyFont="1" applyFill="1" applyBorder="1" applyAlignment="1" applyProtection="1">
      <alignment horizontal="right" vertical="center" wrapText="1" indent="1"/>
      <protection locked="0"/>
    </xf>
    <xf numFmtId="9" fontId="7" fillId="0" borderId="49" xfId="0" applyNumberFormat="1" applyFont="1" applyFill="1" applyBorder="1" applyAlignment="1" applyProtection="1">
      <alignment horizontal="right" vertical="center" wrapText="1" indent="1"/>
      <protection locked="0"/>
    </xf>
    <xf numFmtId="3" fontId="7" fillId="0" borderId="46" xfId="0" applyNumberFormat="1" applyFont="1" applyFill="1" applyBorder="1" applyAlignment="1" applyProtection="1">
      <alignment horizontal="right" vertical="center" wrapText="1" indent="1"/>
      <protection locked="0"/>
    </xf>
    <xf numFmtId="3" fontId="7" fillId="0" borderId="49" xfId="0" applyNumberFormat="1" applyFont="1" applyFill="1" applyBorder="1" applyAlignment="1" applyProtection="1">
      <alignment horizontal="right" vertical="center" wrapText="1" indent="1"/>
      <protection locked="0"/>
    </xf>
    <xf numFmtId="0" fontId="0" fillId="0" borderId="0" xfId="0" applyFill="1" applyBorder="1" applyProtection="1">
      <protection locked="0"/>
    </xf>
    <xf numFmtId="0" fontId="7" fillId="0" borderId="26" xfId="0" applyFont="1" applyBorder="1" applyAlignment="1" applyProtection="1">
      <alignment horizontal="left" vertical="center" wrapText="1"/>
      <protection locked="0"/>
    </xf>
    <xf numFmtId="0" fontId="7" fillId="0" borderId="57" xfId="0" applyFont="1" applyBorder="1" applyAlignment="1" applyProtection="1">
      <alignment horizontal="left" vertical="center" wrapText="1"/>
      <protection locked="0"/>
    </xf>
    <xf numFmtId="0" fontId="7" fillId="6" borderId="28" xfId="0" applyFont="1" applyFill="1" applyBorder="1" applyAlignment="1" applyProtection="1">
      <alignment horizontal="left" vertical="center" wrapText="1"/>
    </xf>
    <xf numFmtId="0" fontId="7" fillId="0" borderId="33" xfId="0" applyFont="1" applyBorder="1" applyAlignment="1" applyProtection="1">
      <alignment horizontal="left" vertical="center" wrapText="1"/>
      <protection locked="0"/>
    </xf>
    <xf numFmtId="0" fontId="22" fillId="0" borderId="0" xfId="0" applyFont="1" applyAlignment="1" applyProtection="1">
      <alignment horizontal="center" wrapText="1"/>
    </xf>
    <xf numFmtId="0" fontId="7" fillId="0" borderId="60" xfId="0" applyFont="1" applyBorder="1" applyAlignment="1" applyProtection="1">
      <alignment horizontal="left" vertical="center" wrapText="1"/>
      <protection locked="0"/>
    </xf>
    <xf numFmtId="0" fontId="41" fillId="0" borderId="0" xfId="0" applyFont="1" applyAlignment="1">
      <alignment horizontal="left"/>
    </xf>
    <xf numFmtId="0" fontId="33" fillId="0" borderId="0" xfId="0" applyFont="1" applyAlignment="1" applyProtection="1">
      <alignment horizontal="center" vertical="center" wrapText="1"/>
    </xf>
    <xf numFmtId="0" fontId="33" fillId="0" borderId="0" xfId="0" applyFont="1" applyAlignment="1" applyProtection="1">
      <alignment horizontal="left" wrapText="1"/>
    </xf>
    <xf numFmtId="0" fontId="34" fillId="0" borderId="0" xfId="6" applyFont="1" applyAlignment="1" applyProtection="1">
      <alignment horizontal="left" wrapText="1"/>
    </xf>
    <xf numFmtId="0" fontId="35" fillId="0" borderId="0" xfId="0" applyFont="1" applyAlignment="1" applyProtection="1">
      <alignment horizontal="left" wrapText="1"/>
    </xf>
    <xf numFmtId="0" fontId="18" fillId="0" borderId="22" xfId="0" applyFont="1" applyFill="1" applyBorder="1" applyAlignment="1" applyProtection="1">
      <alignment horizontal="center" vertical="center" wrapText="1"/>
      <protection locked="0"/>
    </xf>
    <xf numFmtId="0" fontId="12" fillId="6" borderId="21" xfId="0" applyFont="1" applyFill="1" applyBorder="1" applyAlignment="1" applyProtection="1">
      <alignment horizontal="center" vertical="center" wrapText="1"/>
    </xf>
    <xf numFmtId="0" fontId="12" fillId="6" borderId="23" xfId="0" applyFont="1" applyFill="1" applyBorder="1" applyAlignment="1" applyProtection="1">
      <alignment horizontal="center" vertical="center" wrapText="1"/>
    </xf>
    <xf numFmtId="0" fontId="18" fillId="0" borderId="22" xfId="0" applyFont="1" applyFill="1" applyBorder="1" applyAlignment="1" applyProtection="1">
      <alignment vertical="center"/>
      <protection locked="0"/>
    </xf>
    <xf numFmtId="0" fontId="21" fillId="0" borderId="0" xfId="0" applyFont="1" applyBorder="1" applyAlignment="1" applyProtection="1">
      <alignment horizontal="center" vertical="center" wrapText="1"/>
    </xf>
    <xf numFmtId="0" fontId="7" fillId="0" borderId="0" xfId="0" applyFont="1" applyBorder="1" applyAlignment="1" applyProtection="1">
      <alignment horizontal="left" vertical="center" wrapText="1"/>
    </xf>
    <xf numFmtId="0" fontId="6" fillId="6" borderId="42" xfId="0" applyFont="1" applyFill="1" applyBorder="1" applyAlignment="1" applyProtection="1">
      <alignment horizontal="center" vertical="center" wrapText="1"/>
    </xf>
    <xf numFmtId="0" fontId="6" fillId="6" borderId="43" xfId="0" applyFont="1" applyFill="1" applyBorder="1" applyAlignment="1" applyProtection="1">
      <alignment horizontal="center" vertical="center" wrapText="1"/>
    </xf>
    <xf numFmtId="0" fontId="6" fillId="6" borderId="44" xfId="0" applyFont="1" applyFill="1" applyBorder="1" applyAlignment="1" applyProtection="1">
      <alignment horizontal="center" vertical="center" wrapText="1"/>
    </xf>
    <xf numFmtId="3" fontId="7" fillId="6" borderId="46" xfId="0" applyNumberFormat="1" applyFont="1" applyFill="1" applyBorder="1" applyAlignment="1" applyProtection="1">
      <alignment horizontal="right" vertical="center" wrapText="1" indent="1"/>
    </xf>
    <xf numFmtId="0" fontId="6" fillId="6" borderId="47" xfId="0" applyFont="1" applyFill="1" applyBorder="1" applyAlignment="1" applyProtection="1">
      <alignment vertical="center" wrapText="1"/>
    </xf>
    <xf numFmtId="3" fontId="6" fillId="6" borderId="48" xfId="0" applyNumberFormat="1" applyFont="1" applyFill="1" applyBorder="1" applyAlignment="1" applyProtection="1">
      <alignment horizontal="right" vertical="center" wrapText="1" indent="1"/>
    </xf>
    <xf numFmtId="3" fontId="6" fillId="6" borderId="49" xfId="0" applyNumberFormat="1" applyFont="1" applyFill="1" applyBorder="1" applyAlignment="1" applyProtection="1">
      <alignment horizontal="right" vertical="center" wrapText="1" indent="1"/>
    </xf>
    <xf numFmtId="0" fontId="0" fillId="0" borderId="0" xfId="0" applyFont="1" applyProtection="1"/>
    <xf numFmtId="0" fontId="39" fillId="0" borderId="0" xfId="0" applyFont="1" applyProtection="1">
      <protection locked="0"/>
    </xf>
    <xf numFmtId="0" fontId="0" fillId="0" borderId="0" xfId="0" applyFill="1" applyProtection="1">
      <protection locked="0"/>
    </xf>
    <xf numFmtId="0" fontId="38" fillId="0" borderId="0" xfId="0" applyFont="1" applyFill="1" applyProtection="1">
      <protection locked="0"/>
    </xf>
    <xf numFmtId="0" fontId="38" fillId="0" borderId="0" xfId="0" applyFont="1" applyProtection="1">
      <protection locked="0"/>
    </xf>
    <xf numFmtId="0" fontId="38" fillId="0" borderId="0" xfId="0" applyFont="1" applyBorder="1" applyProtection="1">
      <protection locked="0"/>
    </xf>
    <xf numFmtId="0" fontId="38" fillId="0" borderId="0" xfId="0" applyFont="1" applyBorder="1" applyAlignment="1" applyProtection="1">
      <alignment wrapText="1"/>
      <protection locked="0"/>
    </xf>
    <xf numFmtId="0" fontId="0" fillId="0" borderId="0" xfId="0" applyFill="1" applyProtection="1"/>
    <xf numFmtId="0" fontId="38" fillId="0" borderId="0" xfId="0" applyFont="1" applyFill="1" applyBorder="1" applyAlignment="1" applyProtection="1">
      <alignment horizontal="center"/>
    </xf>
    <xf numFmtId="0" fontId="38" fillId="0" borderId="0" xfId="0" applyFont="1" applyFill="1" applyBorder="1" applyAlignment="1" applyProtection="1">
      <alignment horizontal="center" wrapText="1"/>
    </xf>
    <xf numFmtId="176" fontId="38" fillId="0" borderId="0" xfId="0" applyNumberFormat="1" applyFont="1" applyFill="1" applyBorder="1" applyAlignment="1" applyProtection="1">
      <alignment horizontal="left"/>
    </xf>
    <xf numFmtId="0" fontId="0" fillId="0" borderId="0" xfId="0" applyFont="1" applyBorder="1" applyAlignment="1" applyProtection="1">
      <alignment wrapText="1"/>
    </xf>
    <xf numFmtId="0" fontId="20" fillId="0" borderId="23" xfId="0" applyFont="1" applyBorder="1" applyAlignment="1" applyProtection="1">
      <alignment horizontal="center" vertical="center"/>
    </xf>
    <xf numFmtId="0" fontId="0" fillId="0" borderId="0" xfId="0" applyAlignment="1">
      <alignment vertical="top"/>
    </xf>
    <xf numFmtId="0" fontId="0" fillId="0" borderId="0" xfId="0" applyFill="1" applyAlignment="1">
      <alignment vertical="top"/>
    </xf>
    <xf numFmtId="0" fontId="0" fillId="0" borderId="0" xfId="0" applyAlignment="1"/>
    <xf numFmtId="0" fontId="41" fillId="0" borderId="0" xfId="0" applyFont="1" applyAlignment="1">
      <alignment horizontal="center" wrapText="1"/>
    </xf>
    <xf numFmtId="0" fontId="39" fillId="0" borderId="0" xfId="0" applyFont="1" applyAlignment="1">
      <alignment horizontal="center" wrapText="1"/>
    </xf>
    <xf numFmtId="0" fontId="30" fillId="0" borderId="0" xfId="0" applyFont="1" applyAlignment="1" applyProtection="1">
      <alignment horizontal="right" vertical="center"/>
    </xf>
    <xf numFmtId="0" fontId="32" fillId="2" borderId="0" xfId="2" applyFont="1" applyFill="1" applyBorder="1" applyAlignment="1" applyProtection="1">
      <alignment horizontal="left" vertical="center"/>
    </xf>
    <xf numFmtId="0" fontId="0" fillId="0" borderId="0" xfId="0" applyAlignment="1" applyProtection="1">
      <alignment horizontal="left"/>
    </xf>
    <xf numFmtId="0" fontId="4" fillId="0" borderId="0" xfId="0" applyFont="1" applyAlignment="1">
      <alignment horizontal="left"/>
    </xf>
    <xf numFmtId="0" fontId="5" fillId="0" borderId="0" xfId="0" applyFont="1" applyAlignment="1">
      <alignment vertical="center"/>
    </xf>
    <xf numFmtId="0" fontId="41" fillId="0" borderId="0" xfId="0" applyFont="1" applyAlignment="1">
      <alignment horizontal="center"/>
    </xf>
    <xf numFmtId="0" fontId="4" fillId="2" borderId="0" xfId="2" applyFont="1" applyFill="1" applyBorder="1" applyAlignment="1" applyProtection="1">
      <alignment horizontal="center"/>
    </xf>
    <xf numFmtId="0" fontId="49" fillId="0" borderId="0" xfId="10">
      <alignment vertical="center"/>
    </xf>
    <xf numFmtId="0" fontId="49" fillId="0" borderId="0" xfId="10" applyAlignment="1">
      <alignment horizontal="left" vertical="center" wrapText="1"/>
    </xf>
    <xf numFmtId="0" fontId="49" fillId="0" borderId="0" xfId="10" applyAlignment="1">
      <alignment horizontal="left" vertical="center"/>
    </xf>
    <xf numFmtId="0" fontId="50" fillId="0" borderId="0" xfId="10" applyFont="1" applyProtection="1">
      <alignment vertical="center"/>
      <protection locked="0"/>
    </xf>
    <xf numFmtId="0" fontId="50" fillId="0" borderId="0" xfId="10" applyFont="1" applyAlignment="1" applyProtection="1">
      <protection locked="0"/>
    </xf>
    <xf numFmtId="0" fontId="50" fillId="0" borderId="14" xfId="10" applyFont="1" applyBorder="1" applyAlignment="1" applyProtection="1">
      <protection locked="0"/>
    </xf>
    <xf numFmtId="0" fontId="50" fillId="4" borderId="14" xfId="10" applyFont="1" applyFill="1" applyBorder="1" applyAlignment="1" applyProtection="1">
      <protection locked="0"/>
    </xf>
    <xf numFmtId="0" fontId="51" fillId="0" borderId="0" xfId="10" applyFont="1" applyProtection="1">
      <alignment vertical="center"/>
      <protection locked="0"/>
    </xf>
    <xf numFmtId="0" fontId="27" fillId="0" borderId="0" xfId="10" applyFont="1" applyProtection="1">
      <alignment vertical="center"/>
      <protection locked="0"/>
    </xf>
    <xf numFmtId="0" fontId="52" fillId="0" borderId="0" xfId="10" applyFont="1" applyAlignment="1" applyProtection="1">
      <protection locked="0"/>
    </xf>
    <xf numFmtId="1" fontId="50" fillId="4" borderId="74" xfId="10" applyNumberFormat="1" applyFont="1" applyFill="1" applyBorder="1" applyAlignment="1" applyProtection="1">
      <protection locked="0"/>
    </xf>
    <xf numFmtId="1" fontId="50" fillId="0" borderId="74" xfId="10" applyNumberFormat="1" applyFont="1" applyBorder="1" applyAlignment="1" applyProtection="1">
      <protection locked="0"/>
    </xf>
    <xf numFmtId="14" fontId="50" fillId="0" borderId="74" xfId="10" applyNumberFormat="1" applyFont="1" applyBorder="1" applyAlignment="1" applyProtection="1">
      <protection locked="0"/>
    </xf>
    <xf numFmtId="0" fontId="50" fillId="0" borderId="74" xfId="10" applyFont="1" applyBorder="1" applyAlignment="1" applyProtection="1">
      <protection locked="0"/>
    </xf>
    <xf numFmtId="0" fontId="48" fillId="8" borderId="75" xfId="10" applyFont="1" applyFill="1" applyBorder="1" applyAlignment="1" applyProtection="1">
      <alignment horizontal="center" vertical="center"/>
      <protection locked="0"/>
    </xf>
    <xf numFmtId="0" fontId="48" fillId="8" borderId="76" xfId="10" applyFont="1" applyFill="1" applyBorder="1" applyAlignment="1" applyProtection="1">
      <alignment horizontal="center" vertical="center"/>
      <protection locked="0"/>
    </xf>
    <xf numFmtId="0" fontId="50" fillId="0" borderId="77" xfId="10" applyFont="1" applyFill="1" applyBorder="1" applyAlignment="1" applyProtection="1">
      <protection locked="0"/>
    </xf>
    <xf numFmtId="17" fontId="50" fillId="0" borderId="0" xfId="10" applyNumberFormat="1" applyFont="1" applyBorder="1" applyAlignment="1" applyProtection="1">
      <protection locked="0"/>
    </xf>
    <xf numFmtId="0" fontId="50" fillId="0" borderId="0" xfId="10" applyFont="1" applyBorder="1" applyAlignment="1" applyProtection="1">
      <protection locked="0"/>
    </xf>
    <xf numFmtId="0" fontId="50" fillId="0" borderId="77" xfId="10" applyFont="1" applyBorder="1" applyAlignment="1" applyProtection="1">
      <protection locked="0"/>
    </xf>
    <xf numFmtId="17" fontId="50" fillId="4" borderId="74" xfId="10" applyNumberFormat="1" applyFont="1" applyFill="1" applyBorder="1" applyAlignment="1" applyProtection="1">
      <protection locked="0"/>
    </xf>
    <xf numFmtId="17" fontId="50" fillId="0" borderId="74" xfId="10" applyNumberFormat="1" applyFont="1" applyBorder="1" applyAlignment="1" applyProtection="1">
      <protection locked="0"/>
    </xf>
    <xf numFmtId="0" fontId="4" fillId="0" borderId="0" xfId="10" applyFont="1" applyAlignment="1" applyProtection="1">
      <protection locked="0"/>
    </xf>
    <xf numFmtId="0" fontId="48" fillId="8" borderId="74" xfId="10" applyFont="1" applyFill="1" applyBorder="1" applyAlignment="1" applyProtection="1">
      <alignment horizontal="center" vertical="center"/>
      <protection locked="0"/>
    </xf>
    <xf numFmtId="0" fontId="51" fillId="0" borderId="0" xfId="10" applyFont="1" applyProtection="1">
      <alignment vertical="center"/>
    </xf>
    <xf numFmtId="0" fontId="50" fillId="0" borderId="0" xfId="10" applyFont="1" applyProtection="1">
      <alignment vertical="center"/>
    </xf>
    <xf numFmtId="0" fontId="50" fillId="8" borderId="14" xfId="10" applyFont="1" applyFill="1" applyBorder="1" applyAlignment="1" applyProtection="1">
      <protection locked="0"/>
    </xf>
    <xf numFmtId="180" fontId="54" fillId="0" borderId="28" xfId="11" applyNumberFormat="1" applyFont="1" applyFill="1" applyBorder="1" applyProtection="1">
      <protection locked="0"/>
    </xf>
    <xf numFmtId="180" fontId="54" fillId="0" borderId="27" xfId="11" applyNumberFormat="1" applyFont="1" applyFill="1" applyBorder="1" applyProtection="1">
      <protection locked="0"/>
    </xf>
    <xf numFmtId="180" fontId="54" fillId="0" borderId="26" xfId="11" applyNumberFormat="1" applyFont="1" applyFill="1" applyBorder="1" applyProtection="1">
      <protection locked="0"/>
    </xf>
    <xf numFmtId="178" fontId="54" fillId="0" borderId="28" xfId="10" applyNumberFormat="1" applyFont="1" applyFill="1" applyBorder="1" applyAlignment="1" applyProtection="1">
      <protection locked="0"/>
    </xf>
    <xf numFmtId="178" fontId="54" fillId="0" borderId="27" xfId="10" applyNumberFormat="1" applyFont="1" applyFill="1" applyBorder="1" applyAlignment="1" applyProtection="1">
      <protection locked="0"/>
    </xf>
    <xf numFmtId="178" fontId="54" fillId="0" borderId="26" xfId="10" applyNumberFormat="1" applyFont="1" applyFill="1" applyBorder="1" applyAlignment="1" applyProtection="1">
      <protection locked="0"/>
    </xf>
    <xf numFmtId="180" fontId="12" fillId="0" borderId="29" xfId="11" applyNumberFormat="1" applyFont="1" applyFill="1" applyBorder="1" applyProtection="1">
      <protection locked="0"/>
    </xf>
    <xf numFmtId="180" fontId="12" fillId="0" borderId="0" xfId="11" applyNumberFormat="1" applyFont="1" applyFill="1" applyBorder="1" applyProtection="1">
      <protection locked="0"/>
    </xf>
    <xf numFmtId="180" fontId="12" fillId="0" borderId="16" xfId="11" applyNumberFormat="1" applyFont="1" applyFill="1" applyBorder="1" applyProtection="1">
      <protection locked="0"/>
    </xf>
    <xf numFmtId="178" fontId="12" fillId="0" borderId="29" xfId="10" applyNumberFormat="1" applyFont="1" applyFill="1" applyBorder="1" applyAlignment="1" applyProtection="1">
      <protection locked="0"/>
    </xf>
    <xf numFmtId="178" fontId="12" fillId="0" borderId="0" xfId="10" applyNumberFormat="1" applyFont="1" applyFill="1" applyBorder="1" applyAlignment="1" applyProtection="1">
      <protection locked="0"/>
    </xf>
    <xf numFmtId="178" fontId="12" fillId="0" borderId="16" xfId="10" applyNumberFormat="1" applyFont="1" applyFill="1" applyBorder="1" applyAlignment="1" applyProtection="1">
      <protection locked="0"/>
    </xf>
    <xf numFmtId="0" fontId="55" fillId="0" borderId="0" xfId="10" applyFont="1" applyFill="1" applyBorder="1" applyAlignment="1" applyProtection="1">
      <protection locked="0"/>
    </xf>
    <xf numFmtId="0" fontId="56" fillId="0" borderId="29" xfId="10" applyFont="1" applyFill="1" applyBorder="1" applyAlignment="1" applyProtection="1">
      <alignment horizontal="center" vertical="center"/>
      <protection locked="0"/>
    </xf>
    <xf numFmtId="0" fontId="56" fillId="0" borderId="0" xfId="10" applyFont="1" applyFill="1" applyBorder="1" applyAlignment="1" applyProtection="1">
      <alignment horizontal="center" vertical="center"/>
      <protection locked="0"/>
    </xf>
    <xf numFmtId="0" fontId="10" fillId="0" borderId="16" xfId="10" applyFont="1" applyFill="1" applyBorder="1" applyAlignment="1" applyProtection="1">
      <alignment vertical="center"/>
      <protection locked="0"/>
    </xf>
    <xf numFmtId="0" fontId="10" fillId="9" borderId="33" xfId="10" applyFont="1" applyFill="1" applyBorder="1" applyAlignment="1" applyProtection="1">
      <alignment horizontal="center"/>
      <protection locked="0"/>
    </xf>
    <xf numFmtId="3" fontId="54" fillId="0" borderId="0" xfId="10" applyNumberFormat="1" applyFont="1" applyFill="1" applyBorder="1" applyAlignment="1" applyProtection="1">
      <protection locked="0"/>
    </xf>
    <xf numFmtId="0" fontId="27" fillId="0" borderId="0" xfId="10" applyFont="1" applyFill="1" applyBorder="1" applyAlignment="1" applyProtection="1">
      <protection locked="0"/>
    </xf>
    <xf numFmtId="3" fontId="27" fillId="0" borderId="0" xfId="10" applyNumberFormat="1" applyFont="1" applyFill="1" applyBorder="1" applyAlignment="1" applyProtection="1">
      <protection locked="0"/>
    </xf>
    <xf numFmtId="0" fontId="12" fillId="0" borderId="0" xfId="10" applyFont="1" applyFill="1" applyBorder="1" applyAlignment="1" applyProtection="1">
      <protection locked="0"/>
    </xf>
    <xf numFmtId="3" fontId="10" fillId="0" borderId="0" xfId="10" applyNumberFormat="1" applyFont="1" applyFill="1" applyBorder="1" applyAlignment="1" applyProtection="1">
      <protection locked="0"/>
    </xf>
    <xf numFmtId="0" fontId="54" fillId="0" borderId="0" xfId="10" applyFont="1" applyFill="1" applyBorder="1" applyAlignment="1" applyProtection="1">
      <protection locked="0"/>
    </xf>
    <xf numFmtId="3" fontId="27" fillId="0" borderId="0" xfId="10" applyNumberFormat="1" applyFont="1" applyFill="1" applyBorder="1" applyAlignment="1" applyProtection="1">
      <alignment horizontal="left"/>
      <protection locked="0"/>
    </xf>
    <xf numFmtId="178" fontId="54" fillId="0" borderId="0" xfId="10" applyNumberFormat="1" applyFont="1" applyFill="1" applyBorder="1" applyAlignment="1" applyProtection="1">
      <protection locked="0"/>
    </xf>
    <xf numFmtId="0" fontId="50" fillId="0" borderId="0" xfId="10" applyFont="1" applyBorder="1" applyProtection="1">
      <alignment vertical="center"/>
      <protection locked="0"/>
    </xf>
    <xf numFmtId="178" fontId="54" fillId="0" borderId="34" xfId="10" applyNumberFormat="1" applyFont="1" applyFill="1" applyBorder="1" applyAlignment="1" applyProtection="1">
      <protection locked="0"/>
    </xf>
    <xf numFmtId="3" fontId="54" fillId="0" borderId="34" xfId="10" applyNumberFormat="1" applyFont="1" applyFill="1" applyBorder="1" applyAlignment="1" applyProtection="1">
      <protection locked="0"/>
    </xf>
    <xf numFmtId="4" fontId="10" fillId="0" borderId="0" xfId="10" applyNumberFormat="1" applyFont="1" applyFill="1" applyBorder="1" applyAlignment="1" applyProtection="1">
      <protection locked="0"/>
    </xf>
    <xf numFmtId="4" fontId="10" fillId="10" borderId="0" xfId="10" applyNumberFormat="1" applyFont="1" applyFill="1" applyBorder="1" applyAlignment="1" applyProtection="1">
      <protection locked="0"/>
    </xf>
    <xf numFmtId="178" fontId="10" fillId="11" borderId="0" xfId="10" applyNumberFormat="1" applyFont="1" applyFill="1" applyBorder="1" applyAlignment="1" applyProtection="1">
      <alignment horizontal="left"/>
      <protection locked="0"/>
    </xf>
    <xf numFmtId="3" fontId="10" fillId="11" borderId="0" xfId="10" applyNumberFormat="1" applyFont="1" applyFill="1" applyBorder="1" applyAlignment="1" applyProtection="1">
      <alignment horizontal="right"/>
      <protection locked="0"/>
    </xf>
    <xf numFmtId="3" fontId="55" fillId="11" borderId="0" xfId="10" applyNumberFormat="1" applyFont="1" applyFill="1" applyBorder="1" applyAlignment="1" applyProtection="1">
      <alignment horizontal="left"/>
      <protection locked="0"/>
    </xf>
    <xf numFmtId="3" fontId="10" fillId="11" borderId="0" xfId="10" applyNumberFormat="1" applyFont="1" applyFill="1" applyBorder="1" applyAlignment="1" applyProtection="1">
      <alignment horizontal="left"/>
      <protection locked="0"/>
    </xf>
    <xf numFmtId="3" fontId="55" fillId="11" borderId="0" xfId="10" applyNumberFormat="1" applyFont="1" applyFill="1" applyBorder="1" applyAlignment="1" applyProtection="1">
      <alignment horizontal="right"/>
      <protection locked="0"/>
    </xf>
    <xf numFmtId="0" fontId="10" fillId="0" borderId="0" xfId="10" applyFont="1" applyFill="1" applyBorder="1" applyAlignment="1" applyProtection="1">
      <alignment vertical="center"/>
      <protection locked="0"/>
    </xf>
    <xf numFmtId="0" fontId="57" fillId="0" borderId="0" xfId="10" applyFont="1" applyFill="1" applyBorder="1" applyAlignment="1" applyProtection="1">
      <alignment horizontal="center" vertical="center"/>
      <protection locked="0"/>
    </xf>
    <xf numFmtId="3" fontId="10" fillId="0" borderId="0" xfId="10" applyNumberFormat="1" applyFont="1" applyFill="1" applyBorder="1" applyAlignment="1" applyProtection="1">
      <alignment horizontal="center" vertical="center" wrapText="1"/>
      <protection locked="0"/>
    </xf>
    <xf numFmtId="3" fontId="10" fillId="0" borderId="0" xfId="10" applyNumberFormat="1" applyFont="1" applyFill="1" applyBorder="1" applyAlignment="1" applyProtection="1">
      <alignment horizontal="left" vertical="center" wrapText="1"/>
      <protection locked="0"/>
    </xf>
    <xf numFmtId="0" fontId="10" fillId="12" borderId="0" xfId="10" applyFont="1" applyFill="1" applyBorder="1" applyAlignment="1" applyProtection="1">
      <protection locked="0"/>
    </xf>
    <xf numFmtId="0" fontId="10" fillId="12" borderId="0" xfId="10" applyFont="1" applyFill="1" applyBorder="1" applyAlignment="1" applyProtection="1">
      <alignment horizontal="center"/>
      <protection locked="0"/>
    </xf>
    <xf numFmtId="0" fontId="10" fillId="9" borderId="31" xfId="10" applyFont="1" applyFill="1" applyBorder="1" applyAlignment="1" applyProtection="1">
      <alignment horizontal="center"/>
      <protection locked="0"/>
    </xf>
    <xf numFmtId="0" fontId="10" fillId="9" borderId="31" xfId="10" applyFont="1" applyFill="1" applyBorder="1" applyAlignment="1" applyProtection="1">
      <protection locked="0"/>
    </xf>
    <xf numFmtId="0" fontId="10" fillId="9" borderId="31" xfId="10" applyFont="1" applyFill="1" applyBorder="1" applyAlignment="1" applyProtection="1">
      <alignment horizontal="left"/>
      <protection locked="0"/>
    </xf>
    <xf numFmtId="0" fontId="12" fillId="0" borderId="0" xfId="10" applyFont="1" applyFill="1" applyBorder="1" applyAlignment="1" applyProtection="1">
      <alignment horizontal="center"/>
      <protection locked="0"/>
    </xf>
    <xf numFmtId="0" fontId="10" fillId="0" borderId="0" xfId="10" applyFont="1" applyFill="1" applyBorder="1" applyAlignment="1" applyProtection="1">
      <protection locked="0"/>
    </xf>
    <xf numFmtId="0" fontId="55" fillId="0" borderId="0" xfId="10" applyFont="1" applyFill="1" applyBorder="1" applyAlignment="1" applyProtection="1"/>
    <xf numFmtId="0" fontId="12" fillId="0" borderId="0" xfId="10" applyFont="1" applyFill="1" applyBorder="1" applyAlignment="1" applyProtection="1">
      <alignment horizontal="center"/>
    </xf>
    <xf numFmtId="0" fontId="10" fillId="0" borderId="0" xfId="10" applyFont="1" applyFill="1" applyBorder="1" applyAlignment="1" applyProtection="1"/>
    <xf numFmtId="0" fontId="50" fillId="0" borderId="0" xfId="10" applyFont="1" applyAlignment="1" applyProtection="1">
      <alignment vertical="center"/>
      <protection locked="0"/>
    </xf>
    <xf numFmtId="0" fontId="50" fillId="0" borderId="0" xfId="10" applyFont="1" applyAlignment="1" applyProtection="1">
      <alignment horizontal="center"/>
      <protection locked="0"/>
    </xf>
    <xf numFmtId="0" fontId="59" fillId="0" borderId="0" xfId="12" applyFont="1" applyProtection="1">
      <alignment horizontal="left"/>
      <protection locked="0"/>
    </xf>
    <xf numFmtId="181" fontId="60" fillId="0" borderId="0" xfId="10" applyNumberFormat="1" applyFont="1" applyAlignment="1" applyProtection="1">
      <alignment horizontal="center"/>
      <protection locked="0"/>
    </xf>
    <xf numFmtId="0" fontId="60" fillId="0" borderId="0" xfId="10" applyFont="1" applyAlignment="1" applyProtection="1">
      <alignment horizontal="right"/>
      <protection locked="0"/>
    </xf>
    <xf numFmtId="0" fontId="61" fillId="0" borderId="0" xfId="10" applyFont="1" applyAlignment="1" applyProtection="1">
      <alignment horizontal="center"/>
      <protection locked="0"/>
    </xf>
    <xf numFmtId="180" fontId="60" fillId="0" borderId="0" xfId="11" applyNumberFormat="1" applyFont="1" applyAlignment="1" applyProtection="1">
      <alignment horizontal="center"/>
      <protection locked="0"/>
    </xf>
    <xf numFmtId="0" fontId="50" fillId="0" borderId="0" xfId="10" quotePrefix="1" applyFont="1" applyAlignment="1" applyProtection="1">
      <alignment horizontal="center"/>
      <protection locked="0"/>
    </xf>
    <xf numFmtId="0" fontId="59" fillId="0" borderId="0" xfId="10" applyFont="1" applyProtection="1">
      <alignment vertical="center"/>
      <protection locked="0"/>
    </xf>
    <xf numFmtId="3" fontId="63" fillId="0" borderId="78" xfId="13" applyFont="1" applyProtection="1">
      <alignment horizontal="center"/>
      <protection locked="0"/>
    </xf>
    <xf numFmtId="3" fontId="63" fillId="0" borderId="78" xfId="13" applyFont="1" applyAlignment="1" applyProtection="1">
      <alignment horizontal="right"/>
      <protection locked="0"/>
    </xf>
    <xf numFmtId="0" fontId="63" fillId="0" borderId="0" xfId="14" applyFont="1" applyProtection="1">
      <alignment horizontal="center"/>
      <protection locked="0"/>
    </xf>
    <xf numFmtId="0" fontId="50" fillId="0" borderId="0" xfId="10" applyFont="1" applyAlignment="1" applyProtection="1">
      <alignment vertical="center"/>
    </xf>
    <xf numFmtId="0" fontId="50" fillId="0" borderId="0" xfId="10" applyFont="1" applyAlignment="1" applyProtection="1">
      <alignment horizontal="center"/>
    </xf>
    <xf numFmtId="180" fontId="50" fillId="13" borderId="14" xfId="10" applyNumberFormat="1" applyFont="1" applyFill="1" applyBorder="1" applyAlignment="1" applyProtection="1">
      <protection locked="0"/>
    </xf>
    <xf numFmtId="0" fontId="50" fillId="13" borderId="14" xfId="10" applyFont="1" applyFill="1" applyBorder="1" applyAlignment="1" applyProtection="1">
      <protection locked="0"/>
    </xf>
    <xf numFmtId="0" fontId="4" fillId="14" borderId="14" xfId="10" applyFont="1" applyFill="1" applyBorder="1" applyAlignment="1" applyProtection="1">
      <protection locked="0"/>
    </xf>
    <xf numFmtId="180" fontId="50" fillId="13" borderId="14" xfId="11" applyNumberFormat="1" applyFont="1" applyFill="1" applyBorder="1" applyAlignment="1" applyProtection="1">
      <protection locked="0"/>
    </xf>
    <xf numFmtId="180" fontId="50" fillId="0" borderId="14" xfId="10" applyNumberFormat="1" applyFont="1" applyBorder="1" applyProtection="1">
      <alignment vertical="center"/>
      <protection locked="0"/>
    </xf>
    <xf numFmtId="182" fontId="50" fillId="13" borderId="14" xfId="15" applyNumberFormat="1" applyFont="1" applyFill="1" applyBorder="1" applyProtection="1">
      <protection locked="0"/>
    </xf>
    <xf numFmtId="180" fontId="50" fillId="13" borderId="14" xfId="11" applyNumberFormat="1" applyFont="1" applyFill="1" applyBorder="1" applyProtection="1">
      <protection locked="0"/>
    </xf>
    <xf numFmtId="183" fontId="50" fillId="13" borderId="14" xfId="16" applyNumberFormat="1" applyFont="1" applyFill="1" applyBorder="1" applyProtection="1">
      <protection locked="0"/>
    </xf>
    <xf numFmtId="0" fontId="50" fillId="13" borderId="14" xfId="10" applyFont="1" applyFill="1" applyBorder="1" applyAlignment="1" applyProtection="1">
      <alignment wrapText="1"/>
      <protection locked="0"/>
    </xf>
    <xf numFmtId="182" fontId="50" fillId="13" borderId="14" xfId="10" applyNumberFormat="1" applyFont="1" applyFill="1" applyBorder="1" applyAlignment="1" applyProtection="1">
      <protection locked="0"/>
    </xf>
    <xf numFmtId="0" fontId="4" fillId="15" borderId="0" xfId="10" applyFont="1" applyFill="1" applyAlignment="1" applyProtection="1">
      <protection locked="0"/>
    </xf>
    <xf numFmtId="0" fontId="50" fillId="15" borderId="0" xfId="10" applyFont="1" applyFill="1" applyAlignment="1" applyProtection="1">
      <protection locked="0"/>
    </xf>
    <xf numFmtId="9" fontId="50" fillId="0" borderId="14" xfId="15" applyFont="1" applyBorder="1" applyAlignment="1" applyProtection="1">
      <alignment vertical="center"/>
      <protection locked="0"/>
    </xf>
    <xf numFmtId="180" fontId="50" fillId="0" borderId="14" xfId="11" applyNumberFormat="1" applyFont="1" applyBorder="1" applyAlignment="1" applyProtection="1">
      <alignment vertical="center"/>
      <protection locked="0"/>
    </xf>
    <xf numFmtId="0" fontId="50" fillId="0" borderId="14" xfId="10" applyFont="1" applyBorder="1" applyProtection="1">
      <alignment vertical="center"/>
      <protection locked="0"/>
    </xf>
    <xf numFmtId="17" fontId="50" fillId="0" borderId="14" xfId="10" applyNumberFormat="1" applyFont="1" applyBorder="1" applyAlignment="1" applyProtection="1">
      <protection locked="0"/>
    </xf>
    <xf numFmtId="0" fontId="64" fillId="0" borderId="14" xfId="10" applyFont="1" applyBorder="1" applyProtection="1">
      <alignment vertical="center"/>
      <protection locked="0"/>
    </xf>
    <xf numFmtId="0" fontId="10" fillId="0" borderId="0" xfId="10" applyFont="1" applyBorder="1" applyAlignment="1" applyProtection="1">
      <alignment vertical="center" wrapText="1"/>
      <protection locked="0"/>
    </xf>
    <xf numFmtId="49" fontId="10" fillId="0" borderId="0" xfId="10" applyNumberFormat="1" applyFont="1" applyBorder="1" applyAlignment="1" applyProtection="1">
      <alignment vertical="center" wrapText="1"/>
      <protection locked="0"/>
    </xf>
    <xf numFmtId="0" fontId="10" fillId="0" borderId="14" xfId="10" applyFont="1" applyBorder="1" applyAlignment="1" applyProtection="1">
      <alignment vertical="center" wrapText="1"/>
      <protection locked="0"/>
    </xf>
    <xf numFmtId="49" fontId="10" fillId="0" borderId="14" xfId="10" applyNumberFormat="1" applyFont="1" applyBorder="1" applyAlignment="1" applyProtection="1">
      <alignment vertical="center" wrapText="1"/>
      <protection locked="0"/>
    </xf>
    <xf numFmtId="0" fontId="64" fillId="0" borderId="14" xfId="10" applyFont="1" applyBorder="1" applyAlignment="1" applyProtection="1">
      <alignment vertical="center" wrapText="1"/>
      <protection locked="0"/>
    </xf>
    <xf numFmtId="0" fontId="0" fillId="0" borderId="0" xfId="0" applyAlignment="1">
      <alignment horizontal="center" vertical="center"/>
    </xf>
    <xf numFmtId="0" fontId="0" fillId="0" borderId="0" xfId="0" applyFont="1" applyAlignment="1" applyProtection="1">
      <alignment horizontal="left" vertical="center"/>
    </xf>
    <xf numFmtId="0" fontId="0" fillId="0" borderId="0" xfId="0" applyFont="1" applyAlignment="1" applyProtection="1">
      <alignment horizontal="left"/>
    </xf>
    <xf numFmtId="0" fontId="0" fillId="0" borderId="0" xfId="0" applyFont="1" applyAlignment="1" applyProtection="1"/>
    <xf numFmtId="3" fontId="0" fillId="0" borderId="0" xfId="0" applyNumberFormat="1" applyFont="1" applyProtection="1"/>
    <xf numFmtId="166" fontId="0" fillId="0" borderId="0" xfId="0" applyNumberFormat="1" applyFont="1" applyFill="1" applyProtection="1"/>
    <xf numFmtId="0" fontId="0" fillId="0" borderId="0" xfId="0" applyFont="1" applyAlignment="1" applyProtection="1">
      <alignment horizontal="left" wrapText="1"/>
    </xf>
    <xf numFmtId="176" fontId="0" fillId="0" borderId="0" xfId="0" applyNumberFormat="1" applyFont="1" applyProtection="1"/>
    <xf numFmtId="0" fontId="0" fillId="0" borderId="0" xfId="0" applyFont="1" applyFill="1" applyProtection="1"/>
    <xf numFmtId="0" fontId="0" fillId="0" borderId="29" xfId="0" applyFont="1" applyBorder="1" applyAlignment="1" applyProtection="1">
      <protection locked="0"/>
    </xf>
    <xf numFmtId="0" fontId="0" fillId="0" borderId="16" xfId="0" applyFont="1" applyBorder="1" applyAlignment="1" applyProtection="1">
      <protection locked="0"/>
    </xf>
    <xf numFmtId="0" fontId="0" fillId="0" borderId="0" xfId="0" applyFill="1" applyBorder="1" applyProtection="1"/>
    <xf numFmtId="0" fontId="6" fillId="0" borderId="0" xfId="0" applyFont="1" applyFill="1" applyBorder="1" applyAlignment="1" applyProtection="1">
      <alignment vertical="center" wrapText="1"/>
    </xf>
    <xf numFmtId="0" fontId="0" fillId="0" borderId="0" xfId="0" applyFill="1" applyBorder="1"/>
    <xf numFmtId="14" fontId="7" fillId="0" borderId="0" xfId="0" applyNumberFormat="1" applyFont="1" applyFill="1" applyBorder="1" applyAlignment="1" applyProtection="1">
      <alignment vertical="center" wrapText="1"/>
      <protection locked="0"/>
    </xf>
    <xf numFmtId="165" fontId="3" fillId="0" borderId="14" xfId="1" applyFont="1" applyFill="1" applyBorder="1" applyProtection="1">
      <protection locked="0"/>
    </xf>
    <xf numFmtId="0" fontId="69" fillId="0" borderId="0" xfId="17" applyFont="1" applyAlignment="1"/>
    <xf numFmtId="0" fontId="70" fillId="0" borderId="0" xfId="17" applyFont="1"/>
    <xf numFmtId="184" fontId="70" fillId="0" borderId="0" xfId="17" applyNumberFormat="1" applyFont="1"/>
    <xf numFmtId="0" fontId="71" fillId="0" borderId="0" xfId="17" applyFont="1"/>
    <xf numFmtId="0" fontId="71" fillId="0" borderId="0" xfId="17" applyFont="1" applyAlignment="1"/>
    <xf numFmtId="0" fontId="71" fillId="0" borderId="0" xfId="17" applyFont="1" applyFill="1"/>
    <xf numFmtId="0" fontId="72" fillId="0" borderId="0" xfId="17" applyFont="1" applyAlignment="1"/>
    <xf numFmtId="38" fontId="71" fillId="0" borderId="0" xfId="17" applyNumberFormat="1" applyFont="1" applyAlignment="1">
      <alignment shrinkToFit="1"/>
    </xf>
    <xf numFmtId="185" fontId="71" fillId="0" borderId="0" xfId="17" applyNumberFormat="1" applyFont="1" applyAlignment="1">
      <alignment shrinkToFit="1"/>
    </xf>
    <xf numFmtId="184" fontId="72" fillId="0" borderId="0" xfId="17" applyNumberFormat="1" applyFont="1" applyFill="1" applyAlignment="1">
      <alignment vertical="center" shrinkToFit="1"/>
    </xf>
    <xf numFmtId="184" fontId="72" fillId="17" borderId="80" xfId="17" applyNumberFormat="1" applyFont="1" applyFill="1" applyBorder="1" applyAlignment="1">
      <alignment vertical="center" shrinkToFit="1"/>
    </xf>
    <xf numFmtId="184" fontId="72" fillId="17" borderId="81" xfId="17" applyNumberFormat="1" applyFont="1" applyFill="1" applyBorder="1" applyAlignment="1">
      <alignment vertical="center" shrinkToFit="1"/>
    </xf>
    <xf numFmtId="184" fontId="72" fillId="17" borderId="82" xfId="17" applyNumberFormat="1" applyFont="1" applyFill="1" applyBorder="1" applyAlignment="1">
      <alignment vertical="center" shrinkToFit="1"/>
    </xf>
    <xf numFmtId="184" fontId="72" fillId="17" borderId="83" xfId="17" applyNumberFormat="1" applyFont="1" applyFill="1" applyBorder="1" applyAlignment="1">
      <alignment vertical="center" shrinkToFit="1"/>
    </xf>
    <xf numFmtId="184" fontId="72" fillId="18" borderId="82" xfId="17" applyNumberFormat="1" applyFont="1" applyFill="1" applyBorder="1" applyAlignment="1">
      <alignment vertical="center" shrinkToFit="1"/>
    </xf>
    <xf numFmtId="184" fontId="71" fillId="0" borderId="0" xfId="17" applyNumberFormat="1" applyFont="1" applyFill="1" applyAlignment="1">
      <alignment vertical="center" shrinkToFit="1"/>
    </xf>
    <xf numFmtId="184" fontId="71" fillId="0" borderId="84" xfId="17" applyNumberFormat="1" applyFont="1" applyFill="1" applyBorder="1" applyAlignment="1">
      <alignment vertical="center" shrinkToFit="1"/>
    </xf>
    <xf numFmtId="184" fontId="71" fillId="18" borderId="0" xfId="17" applyNumberFormat="1" applyFont="1" applyFill="1" applyAlignment="1">
      <alignment vertical="center" shrinkToFit="1"/>
    </xf>
    <xf numFmtId="184" fontId="71" fillId="0" borderId="87" xfId="17" applyNumberFormat="1" applyFont="1" applyFill="1" applyBorder="1" applyAlignment="1">
      <alignment vertical="center" shrinkToFit="1"/>
    </xf>
    <xf numFmtId="184" fontId="71" fillId="0" borderId="89" xfId="17" applyNumberFormat="1" applyFont="1" applyBorder="1" applyAlignment="1">
      <alignment vertical="center" shrinkToFit="1"/>
    </xf>
    <xf numFmtId="184" fontId="71" fillId="0" borderId="90" xfId="17" applyNumberFormat="1" applyFont="1" applyBorder="1" applyAlignment="1">
      <alignment vertical="center" shrinkToFit="1"/>
    </xf>
    <xf numFmtId="184" fontId="71" fillId="0" borderId="0" xfId="17" applyNumberFormat="1" applyFont="1" applyAlignment="1">
      <alignment vertical="center" shrinkToFit="1"/>
    </xf>
    <xf numFmtId="184" fontId="71" fillId="0" borderId="91" xfId="17" applyNumberFormat="1" applyFont="1" applyBorder="1" applyAlignment="1">
      <alignment vertical="center" shrinkToFit="1"/>
    </xf>
    <xf numFmtId="184" fontId="71" fillId="0" borderId="92" xfId="17" applyNumberFormat="1" applyFont="1" applyFill="1" applyBorder="1" applyAlignment="1">
      <alignment vertical="center" shrinkToFit="1"/>
    </xf>
    <xf numFmtId="184" fontId="71" fillId="0" borderId="93" xfId="17" applyNumberFormat="1" applyFont="1" applyFill="1" applyBorder="1" applyAlignment="1">
      <alignment vertical="center" shrinkToFit="1"/>
    </xf>
    <xf numFmtId="184" fontId="71" fillId="0" borderId="94" xfId="17" applyNumberFormat="1" applyFont="1" applyBorder="1" applyAlignment="1">
      <alignment vertical="center" shrinkToFit="1"/>
    </xf>
    <xf numFmtId="184" fontId="71" fillId="0" borderId="95" xfId="17" applyNumberFormat="1" applyFont="1" applyBorder="1" applyAlignment="1">
      <alignment vertical="center" shrinkToFit="1"/>
    </xf>
    <xf numFmtId="184" fontId="71" fillId="18" borderId="0" xfId="17" applyNumberFormat="1" applyFont="1" applyFill="1" applyBorder="1" applyAlignment="1">
      <alignment vertical="center" shrinkToFit="1"/>
    </xf>
    <xf numFmtId="0" fontId="71" fillId="0" borderId="87" xfId="17" applyFont="1" applyBorder="1" applyAlignment="1">
      <alignment vertical="center" shrinkToFit="1"/>
    </xf>
    <xf numFmtId="0" fontId="71" fillId="0" borderId="0" xfId="17" applyFont="1" applyAlignment="1">
      <alignment vertical="center" shrinkToFit="1"/>
    </xf>
    <xf numFmtId="184" fontId="71" fillId="19" borderId="96" xfId="17" applyNumberFormat="1" applyFont="1" applyFill="1" applyBorder="1" applyAlignment="1">
      <alignment vertical="center" shrinkToFit="1"/>
    </xf>
    <xf numFmtId="184" fontId="71" fillId="19" borderId="69" xfId="17" applyNumberFormat="1" applyFont="1" applyFill="1" applyBorder="1" applyAlignment="1">
      <alignment vertical="center" shrinkToFit="1"/>
    </xf>
    <xf numFmtId="184" fontId="71" fillId="19" borderId="97" xfId="17" applyNumberFormat="1" applyFont="1" applyFill="1" applyBorder="1" applyAlignment="1">
      <alignment vertical="center" shrinkToFit="1"/>
    </xf>
    <xf numFmtId="184" fontId="71" fillId="18" borderId="69" xfId="17" applyNumberFormat="1" applyFont="1" applyFill="1" applyBorder="1" applyAlignment="1">
      <alignment vertical="center" shrinkToFit="1"/>
    </xf>
    <xf numFmtId="0" fontId="71" fillId="0" borderId="87" xfId="17" applyFont="1" applyBorder="1"/>
    <xf numFmtId="184" fontId="71" fillId="0" borderId="98" xfId="17" applyNumberFormat="1" applyFont="1" applyBorder="1" applyAlignment="1">
      <alignment vertical="center" shrinkToFit="1"/>
    </xf>
    <xf numFmtId="184" fontId="71" fillId="18" borderId="92" xfId="17" applyNumberFormat="1" applyFont="1" applyFill="1" applyBorder="1" applyAlignment="1">
      <alignment vertical="center" shrinkToFit="1"/>
    </xf>
    <xf numFmtId="184" fontId="71" fillId="18" borderId="93" xfId="17" applyNumberFormat="1" applyFont="1" applyFill="1" applyBorder="1" applyAlignment="1">
      <alignment vertical="center" shrinkToFit="1"/>
    </xf>
    <xf numFmtId="184" fontId="71" fillId="0" borderId="0" xfId="17" applyNumberFormat="1" applyFont="1"/>
    <xf numFmtId="184" fontId="71" fillId="0" borderId="87" xfId="17" applyNumberFormat="1" applyFont="1" applyBorder="1"/>
    <xf numFmtId="184" fontId="71" fillId="0" borderId="0" xfId="17" applyNumberFormat="1" applyFont="1" applyAlignment="1">
      <alignment shrinkToFit="1"/>
    </xf>
    <xf numFmtId="184" fontId="71" fillId="0" borderId="87" xfId="17" applyNumberFormat="1" applyFont="1" applyBorder="1" applyAlignment="1">
      <alignment shrinkToFit="1"/>
    </xf>
    <xf numFmtId="184" fontId="71" fillId="0" borderId="87" xfId="17" applyNumberFormat="1" applyFont="1" applyBorder="1" applyAlignment="1">
      <alignment vertical="center" shrinkToFit="1"/>
    </xf>
    <xf numFmtId="184" fontId="70" fillId="0" borderId="87" xfId="17" applyNumberFormat="1" applyFont="1" applyBorder="1"/>
    <xf numFmtId="0" fontId="71" fillId="0" borderId="29" xfId="17" applyFont="1" applyBorder="1"/>
    <xf numFmtId="2" fontId="71" fillId="0" borderId="0" xfId="17" applyNumberFormat="1" applyFont="1" applyFill="1"/>
    <xf numFmtId="184" fontId="73" fillId="0" borderId="0" xfId="17" applyNumberFormat="1" applyFont="1" applyAlignment="1">
      <alignment vertical="center" shrinkToFit="1"/>
    </xf>
    <xf numFmtId="184" fontId="73" fillId="0" borderId="87" xfId="17" applyNumberFormat="1" applyFont="1" applyBorder="1" applyAlignment="1">
      <alignment vertical="center" shrinkToFit="1"/>
    </xf>
    <xf numFmtId="184" fontId="73" fillId="0" borderId="0" xfId="17" applyNumberFormat="1" applyFont="1" applyFill="1" applyAlignment="1">
      <alignment vertical="center" shrinkToFit="1"/>
    </xf>
    <xf numFmtId="184" fontId="73" fillId="18" borderId="0" xfId="17" applyNumberFormat="1" applyFont="1" applyFill="1" applyAlignment="1">
      <alignment vertical="center" shrinkToFit="1"/>
    </xf>
    <xf numFmtId="184" fontId="71" fillId="0" borderId="29" xfId="17" applyNumberFormat="1" applyFont="1" applyBorder="1" applyAlignment="1">
      <alignment vertical="center" shrinkToFit="1"/>
    </xf>
    <xf numFmtId="184" fontId="71" fillId="0" borderId="0" xfId="17" applyNumberFormat="1" applyFont="1" applyFill="1" applyAlignment="1">
      <alignment shrinkToFit="1"/>
    </xf>
    <xf numFmtId="184" fontId="71" fillId="24" borderId="99" xfId="17" applyNumberFormat="1" applyFont="1" applyFill="1" applyBorder="1" applyAlignment="1">
      <alignment shrinkToFit="1"/>
    </xf>
    <xf numFmtId="184" fontId="71" fillId="24" borderId="69" xfId="17" applyNumberFormat="1" applyFont="1" applyFill="1" applyBorder="1" applyAlignment="1">
      <alignment shrinkToFit="1"/>
    </xf>
    <xf numFmtId="184" fontId="71" fillId="24" borderId="96" xfId="17" applyNumberFormat="1" applyFont="1" applyFill="1" applyBorder="1" applyAlignment="1">
      <alignment shrinkToFit="1"/>
    </xf>
    <xf numFmtId="184" fontId="71" fillId="18" borderId="69" xfId="17" applyNumberFormat="1" applyFont="1" applyFill="1" applyBorder="1" applyAlignment="1">
      <alignment shrinkToFit="1"/>
    </xf>
    <xf numFmtId="184" fontId="71" fillId="18" borderId="0" xfId="17" applyNumberFormat="1" applyFont="1" applyFill="1" applyAlignment="1">
      <alignment shrinkToFit="1"/>
    </xf>
    <xf numFmtId="0" fontId="71" fillId="0" borderId="87" xfId="17" applyFont="1" applyBorder="1" applyAlignment="1">
      <alignment shrinkToFit="1"/>
    </xf>
    <xf numFmtId="0" fontId="71" fillId="0" borderId="0" xfId="17" applyFont="1" applyAlignment="1">
      <alignment shrinkToFit="1"/>
    </xf>
    <xf numFmtId="184" fontId="71" fillId="0" borderId="29" xfId="17" applyNumberFormat="1" applyFont="1" applyBorder="1" applyAlignment="1">
      <alignment shrinkToFit="1"/>
    </xf>
    <xf numFmtId="184" fontId="72" fillId="0" borderId="0" xfId="17" applyNumberFormat="1" applyFont="1" applyAlignment="1">
      <alignment shrinkToFit="1"/>
    </xf>
    <xf numFmtId="184" fontId="72" fillId="0" borderId="87" xfId="17" applyNumberFormat="1" applyFont="1" applyBorder="1" applyAlignment="1">
      <alignment shrinkToFit="1"/>
    </xf>
    <xf numFmtId="184" fontId="71" fillId="24" borderId="87" xfId="17" applyNumberFormat="1" applyFont="1" applyFill="1" applyBorder="1" applyAlignment="1">
      <alignment shrinkToFit="1"/>
    </xf>
    <xf numFmtId="184" fontId="71" fillId="24" borderId="0" xfId="17" applyNumberFormat="1" applyFont="1" applyFill="1" applyAlignment="1">
      <alignment shrinkToFit="1"/>
    </xf>
    <xf numFmtId="184" fontId="71" fillId="24" borderId="0" xfId="17" applyNumberFormat="1" applyFont="1" applyFill="1" applyBorder="1" applyAlignment="1">
      <alignment shrinkToFit="1"/>
    </xf>
    <xf numFmtId="184" fontId="71" fillId="18" borderId="0" xfId="17" applyNumberFormat="1" applyFont="1" applyFill="1" applyBorder="1" applyAlignment="1">
      <alignment shrinkToFit="1"/>
    </xf>
    <xf numFmtId="0" fontId="71" fillId="24" borderId="87" xfId="17" applyFont="1" applyFill="1" applyBorder="1" applyAlignment="1">
      <alignment vertical="center" shrinkToFit="1"/>
    </xf>
    <xf numFmtId="0" fontId="71" fillId="24" borderId="0" xfId="17" applyFont="1" applyFill="1" applyBorder="1" applyAlignment="1">
      <alignment shrinkToFit="1"/>
    </xf>
    <xf numFmtId="0" fontId="72" fillId="0" borderId="87" xfId="17" applyFont="1" applyBorder="1" applyAlignment="1">
      <alignment shrinkToFit="1"/>
    </xf>
    <xf numFmtId="184" fontId="71" fillId="0" borderId="0" xfId="17" applyNumberFormat="1" applyFont="1" applyAlignment="1">
      <alignment horizontal="center" shrinkToFit="1"/>
    </xf>
    <xf numFmtId="0" fontId="74" fillId="0" borderId="87" xfId="17" applyFont="1" applyBorder="1" applyAlignment="1">
      <alignment shrinkToFit="1"/>
    </xf>
    <xf numFmtId="0" fontId="71" fillId="0" borderId="87" xfId="17" applyFont="1" applyBorder="1" applyAlignment="1">
      <alignment horizontal="left" vertical="top"/>
    </xf>
    <xf numFmtId="184" fontId="71" fillId="0" borderId="96" xfId="17" applyNumberFormat="1" applyFont="1" applyBorder="1" applyAlignment="1">
      <alignment shrinkToFit="1"/>
    </xf>
    <xf numFmtId="184" fontId="71" fillId="0" borderId="69" xfId="17" applyNumberFormat="1" applyFont="1" applyBorder="1" applyAlignment="1">
      <alignment shrinkToFit="1"/>
    </xf>
    <xf numFmtId="184" fontId="71" fillId="0" borderId="34" xfId="17" applyNumberFormat="1" applyFont="1" applyBorder="1" applyAlignment="1">
      <alignment shrinkToFit="1"/>
    </xf>
    <xf numFmtId="0" fontId="72" fillId="0" borderId="87" xfId="17" applyFont="1" applyBorder="1" applyAlignment="1">
      <alignment horizontal="left" vertical="top"/>
    </xf>
    <xf numFmtId="184" fontId="71" fillId="0" borderId="100" xfId="17" applyNumberFormat="1" applyFont="1" applyBorder="1" applyAlignment="1">
      <alignment shrinkToFit="1"/>
    </xf>
    <xf numFmtId="184" fontId="71" fillId="0" borderId="84" xfId="17" applyNumberFormat="1" applyFont="1" applyBorder="1" applyAlignment="1">
      <alignment shrinkToFit="1"/>
    </xf>
    <xf numFmtId="184" fontId="71" fillId="0" borderId="100" xfId="17" applyNumberFormat="1" applyFont="1" applyFill="1" applyBorder="1" applyAlignment="1">
      <alignment shrinkToFit="1"/>
    </xf>
    <xf numFmtId="184" fontId="71" fillId="18" borderId="100" xfId="17" applyNumberFormat="1" applyFont="1" applyFill="1" applyBorder="1" applyAlignment="1">
      <alignment shrinkToFit="1"/>
    </xf>
    <xf numFmtId="0" fontId="71" fillId="0" borderId="84" xfId="17" applyFont="1" applyBorder="1" applyAlignment="1">
      <alignment horizontal="left" vertical="top"/>
    </xf>
    <xf numFmtId="0" fontId="75" fillId="0" borderId="87" xfId="17" applyFont="1" applyBorder="1" applyAlignment="1">
      <alignment horizontal="left" vertical="top"/>
    </xf>
    <xf numFmtId="0" fontId="75" fillId="0" borderId="87" xfId="17" quotePrefix="1" applyFont="1" applyBorder="1"/>
    <xf numFmtId="0" fontId="70" fillId="0" borderId="87" xfId="17" applyFont="1" applyBorder="1"/>
    <xf numFmtId="0" fontId="75" fillId="0" borderId="87" xfId="17" applyFont="1" applyBorder="1"/>
    <xf numFmtId="184" fontId="71" fillId="0" borderId="87" xfId="17" applyNumberFormat="1" applyFont="1" applyBorder="1" applyAlignment="1">
      <alignment horizontal="left" shrinkToFit="1"/>
    </xf>
    <xf numFmtId="0" fontId="71" fillId="0" borderId="0" xfId="17" applyFont="1" applyAlignment="1">
      <alignment horizontal="right"/>
    </xf>
    <xf numFmtId="186" fontId="71" fillId="0" borderId="0" xfId="17" applyNumberFormat="1" applyFont="1" applyAlignment="1">
      <alignment vertical="center" shrinkToFit="1"/>
    </xf>
    <xf numFmtId="186" fontId="71" fillId="0" borderId="87" xfId="17" applyNumberFormat="1" applyFont="1" applyBorder="1" applyAlignment="1">
      <alignment vertical="center" shrinkToFit="1"/>
    </xf>
    <xf numFmtId="186" fontId="71" fillId="0" borderId="0" xfId="17" applyNumberFormat="1" applyFont="1" applyFill="1" applyAlignment="1">
      <alignment vertical="center" shrinkToFit="1"/>
    </xf>
    <xf numFmtId="186" fontId="71" fillId="18" borderId="0" xfId="17" applyNumberFormat="1" applyFont="1" applyFill="1" applyAlignment="1">
      <alignment vertical="center" shrinkToFit="1"/>
    </xf>
    <xf numFmtId="187" fontId="73" fillId="0" borderId="0" xfId="17" applyNumberFormat="1" applyFont="1" applyAlignment="1">
      <alignment horizontal="center" vertical="center"/>
    </xf>
    <xf numFmtId="187" fontId="73" fillId="22" borderId="0" xfId="17" applyNumberFormat="1" applyFont="1" applyFill="1" applyBorder="1" applyAlignment="1">
      <alignment horizontal="center" vertical="center"/>
    </xf>
    <xf numFmtId="187" fontId="73" fillId="18" borderId="0" xfId="17" applyNumberFormat="1" applyFont="1" applyFill="1" applyBorder="1" applyAlignment="1">
      <alignment horizontal="center" vertical="center"/>
    </xf>
    <xf numFmtId="0" fontId="71" fillId="0" borderId="0" xfId="17" applyFont="1" applyFill="1" applyAlignment="1">
      <alignment vertical="center" shrinkToFit="1"/>
    </xf>
    <xf numFmtId="0" fontId="71" fillId="18" borderId="0" xfId="17" applyFont="1" applyFill="1" applyAlignment="1">
      <alignment vertical="center" shrinkToFit="1"/>
    </xf>
    <xf numFmtId="38" fontId="71" fillId="0" borderId="29" xfId="17" applyNumberFormat="1" applyFont="1" applyBorder="1" applyAlignment="1">
      <alignment vertical="center" shrinkToFit="1"/>
    </xf>
    <xf numFmtId="38" fontId="71" fillId="0" borderId="0" xfId="17" applyNumberFormat="1" applyFont="1" applyAlignment="1">
      <alignment vertical="center" shrinkToFit="1"/>
    </xf>
    <xf numFmtId="38" fontId="71" fillId="0" borderId="87" xfId="17" applyNumberFormat="1" applyFont="1" applyBorder="1" applyAlignment="1">
      <alignment vertical="center" shrinkToFit="1"/>
    </xf>
    <xf numFmtId="38" fontId="71" fillId="0" borderId="0" xfId="17" applyNumberFormat="1" applyFont="1" applyFill="1" applyAlignment="1">
      <alignment vertical="center" shrinkToFit="1"/>
    </xf>
    <xf numFmtId="38" fontId="71" fillId="18" borderId="0" xfId="17" applyNumberFormat="1" applyFont="1" applyFill="1" applyAlignment="1">
      <alignment vertical="center" shrinkToFit="1"/>
    </xf>
    <xf numFmtId="38" fontId="71" fillId="18" borderId="104" xfId="17" applyNumberFormat="1" applyFont="1" applyFill="1" applyBorder="1" applyAlignment="1">
      <alignment vertical="center" shrinkToFit="1"/>
    </xf>
    <xf numFmtId="188" fontId="71" fillId="0" borderId="0" xfId="17" applyNumberFormat="1" applyFont="1" applyAlignment="1">
      <alignment vertical="center" shrinkToFit="1"/>
    </xf>
    <xf numFmtId="189" fontId="71" fillId="0" borderId="105" xfId="17" applyNumberFormat="1" applyFont="1" applyFill="1" applyBorder="1" applyAlignment="1">
      <alignment vertical="center" shrinkToFit="1"/>
    </xf>
    <xf numFmtId="190" fontId="71" fillId="18" borderId="104" xfId="17" applyNumberFormat="1" applyFont="1" applyFill="1" applyBorder="1" applyAlignment="1">
      <alignment vertical="center" shrinkToFit="1"/>
    </xf>
    <xf numFmtId="189" fontId="71" fillId="0" borderId="104" xfId="17" applyNumberFormat="1" applyFont="1" applyFill="1" applyBorder="1" applyAlignment="1">
      <alignment vertical="center" shrinkToFit="1"/>
    </xf>
    <xf numFmtId="0" fontId="71" fillId="0" borderId="96" xfId="17" applyFont="1" applyBorder="1"/>
    <xf numFmtId="0" fontId="71" fillId="0" borderId="69" xfId="17" applyFont="1" applyBorder="1"/>
    <xf numFmtId="0" fontId="71" fillId="0" borderId="69" xfId="17" applyFont="1" applyBorder="1" applyAlignment="1">
      <alignment shrinkToFit="1"/>
    </xf>
    <xf numFmtId="0" fontId="71" fillId="0" borderId="96" xfId="17" applyFont="1" applyBorder="1" applyAlignment="1">
      <alignment shrinkToFit="1"/>
    </xf>
    <xf numFmtId="0" fontId="71" fillId="0" borderId="69" xfId="17" applyFont="1" applyBorder="1" applyAlignment="1">
      <alignment vertical="center" shrinkToFit="1"/>
    </xf>
    <xf numFmtId="0" fontId="71" fillId="0" borderId="96" xfId="17" applyFont="1" applyBorder="1" applyAlignment="1">
      <alignment vertical="center" shrinkToFit="1"/>
    </xf>
    <xf numFmtId="0" fontId="71" fillId="0" borderId="69" xfId="17" applyFont="1" applyFill="1" applyBorder="1" applyAlignment="1">
      <alignment vertical="center" shrinkToFit="1"/>
    </xf>
    <xf numFmtId="0" fontId="71" fillId="18" borderId="69" xfId="17" applyFont="1" applyFill="1" applyBorder="1" applyAlignment="1">
      <alignment vertical="center" shrinkToFit="1"/>
    </xf>
    <xf numFmtId="0" fontId="71" fillId="0" borderId="0" xfId="17" applyFont="1" applyAlignment="1">
      <alignment vertical="center"/>
    </xf>
    <xf numFmtId="0" fontId="76" fillId="0" borderId="0" xfId="17" applyFont="1" applyAlignment="1">
      <alignment horizontal="center" vertical="center"/>
    </xf>
    <xf numFmtId="0" fontId="76" fillId="0" borderId="0" xfId="17" applyFont="1" applyAlignment="1">
      <alignment vertical="center"/>
    </xf>
    <xf numFmtId="0" fontId="23" fillId="0" borderId="0" xfId="17" applyFont="1" applyAlignment="1">
      <alignment vertical="center"/>
    </xf>
    <xf numFmtId="0" fontId="77" fillId="0" borderId="0" xfId="17" applyFont="1" applyAlignment="1">
      <alignment horizontal="center" vertical="center"/>
    </xf>
    <xf numFmtId="0" fontId="77" fillId="0" borderId="0" xfId="17" applyFont="1" applyAlignment="1">
      <alignment horizontal="left" vertical="center"/>
    </xf>
    <xf numFmtId="184" fontId="70" fillId="0" borderId="108" xfId="17" applyNumberFormat="1" applyFont="1" applyBorder="1"/>
    <xf numFmtId="184" fontId="70" fillId="0" borderId="84" xfId="17" applyNumberFormat="1" applyFont="1" applyBorder="1"/>
    <xf numFmtId="0" fontId="70" fillId="0" borderId="0" xfId="17" applyFont="1" applyAlignment="1">
      <alignment horizontal="right"/>
    </xf>
    <xf numFmtId="184" fontId="70" fillId="0" borderId="109" xfId="17" applyNumberFormat="1" applyFont="1" applyBorder="1"/>
    <xf numFmtId="0" fontId="71" fillId="0" borderId="110" xfId="17" applyFont="1" applyBorder="1" applyAlignment="1">
      <alignment horizontal="left" vertical="top"/>
    </xf>
    <xf numFmtId="0" fontId="71" fillId="19" borderId="87" xfId="17" applyFont="1" applyFill="1" applyBorder="1" applyAlignment="1">
      <alignment horizontal="left" vertical="top"/>
    </xf>
    <xf numFmtId="0" fontId="71" fillId="19" borderId="110" xfId="17" applyFont="1" applyFill="1" applyBorder="1" applyAlignment="1">
      <alignment horizontal="left" vertical="top"/>
    </xf>
    <xf numFmtId="0" fontId="71" fillId="20" borderId="87" xfId="17" applyFont="1" applyFill="1" applyBorder="1" applyAlignment="1">
      <alignment horizontal="left" vertical="top"/>
    </xf>
    <xf numFmtId="0" fontId="71" fillId="20" borderId="110" xfId="17" applyFont="1" applyFill="1" applyBorder="1" applyAlignment="1">
      <alignment horizontal="left" vertical="top"/>
    </xf>
    <xf numFmtId="0" fontId="71" fillId="21" borderId="87" xfId="17" applyFont="1" applyFill="1" applyBorder="1" applyAlignment="1">
      <alignment horizontal="left" vertical="top"/>
    </xf>
    <xf numFmtId="0" fontId="71" fillId="21" borderId="110" xfId="17" applyFont="1" applyFill="1" applyBorder="1" applyAlignment="1">
      <alignment horizontal="left" vertical="top"/>
    </xf>
    <xf numFmtId="0" fontId="73" fillId="22" borderId="87" xfId="17" applyFont="1" applyFill="1" applyBorder="1" applyAlignment="1">
      <alignment horizontal="left" vertical="top"/>
    </xf>
    <xf numFmtId="0" fontId="73" fillId="22" borderId="110" xfId="17" applyFont="1" applyFill="1" applyBorder="1" applyAlignment="1">
      <alignment horizontal="left" vertical="top"/>
    </xf>
    <xf numFmtId="0" fontId="78" fillId="0" borderId="110" xfId="17" applyFont="1" applyBorder="1" applyAlignment="1">
      <alignment horizontal="left" vertical="top"/>
    </xf>
    <xf numFmtId="0" fontId="79" fillId="0" borderId="87" xfId="17" applyFont="1" applyBorder="1" applyAlignment="1">
      <alignment horizontal="left" vertical="top"/>
    </xf>
    <xf numFmtId="0" fontId="70" fillId="0" borderId="100" xfId="17" applyFont="1" applyBorder="1"/>
    <xf numFmtId="0" fontId="70" fillId="0" borderId="84" xfId="17" applyFont="1" applyBorder="1"/>
    <xf numFmtId="0" fontId="70" fillId="0" borderId="109" xfId="17" applyFont="1" applyBorder="1"/>
    <xf numFmtId="0" fontId="71" fillId="21" borderId="0" xfId="17" applyFont="1" applyFill="1" applyBorder="1" applyAlignment="1">
      <alignment horizontal="left" vertical="top"/>
    </xf>
    <xf numFmtId="0" fontId="73" fillId="22" borderId="0" xfId="17" applyFont="1" applyFill="1" applyBorder="1" applyAlignment="1">
      <alignment horizontal="left" vertical="top"/>
    </xf>
    <xf numFmtId="191" fontId="70" fillId="0" borderId="87" xfId="17" applyNumberFormat="1" applyFont="1" applyBorder="1"/>
    <xf numFmtId="191" fontId="70" fillId="0" borderId="109" xfId="17" applyNumberFormat="1" applyFont="1" applyBorder="1"/>
    <xf numFmtId="0" fontId="70" fillId="0" borderId="108" xfId="17" applyFont="1" applyBorder="1" applyAlignment="1"/>
    <xf numFmtId="0" fontId="70" fillId="0" borderId="109" xfId="17" applyFont="1" applyBorder="1" applyAlignment="1"/>
    <xf numFmtId="0" fontId="70" fillId="0" borderId="110" xfId="17" applyFont="1" applyBorder="1"/>
    <xf numFmtId="0" fontId="70" fillId="0" borderId="96" xfId="17" applyFont="1" applyBorder="1"/>
    <xf numFmtId="0" fontId="70" fillId="0" borderId="111" xfId="17" applyFont="1" applyBorder="1"/>
    <xf numFmtId="0" fontId="76" fillId="0" borderId="100" xfId="17" applyFont="1" applyBorder="1" applyAlignment="1">
      <alignment vertical="center"/>
    </xf>
    <xf numFmtId="0" fontId="76" fillId="0" borderId="106" xfId="17" applyFont="1" applyBorder="1" applyAlignment="1">
      <alignment vertical="center"/>
    </xf>
    <xf numFmtId="0" fontId="70" fillId="0" borderId="103" xfId="17" applyFont="1" applyBorder="1"/>
    <xf numFmtId="0" fontId="70" fillId="0" borderId="103" xfId="17" applyFont="1" applyBorder="1" applyAlignment="1">
      <alignment horizontal="center" vertical="center"/>
    </xf>
    <xf numFmtId="0" fontId="70" fillId="0" borderId="103" xfId="17" applyFont="1" applyBorder="1" applyAlignment="1">
      <alignment horizontal="center"/>
    </xf>
    <xf numFmtId="2" fontId="70" fillId="0" borderId="103" xfId="17" applyNumberFormat="1" applyFont="1" applyBorder="1" applyAlignment="1">
      <alignment horizontal="center"/>
    </xf>
    <xf numFmtId="0" fontId="83" fillId="0" borderId="0" xfId="17" applyFont="1" applyAlignment="1">
      <alignment horizontal="right"/>
    </xf>
    <xf numFmtId="0" fontId="75" fillId="0" borderId="0" xfId="17" applyFont="1"/>
    <xf numFmtId="0" fontId="70" fillId="0" borderId="0" xfId="17" applyFont="1" applyAlignment="1">
      <alignment vertical="center"/>
    </xf>
    <xf numFmtId="192" fontId="70" fillId="0" borderId="103" xfId="17" applyNumberFormat="1" applyFont="1" applyBorder="1"/>
    <xf numFmtId="0" fontId="75" fillId="0" borderId="103" xfId="17" applyFont="1" applyBorder="1" applyAlignment="1">
      <alignment horizontal="center"/>
    </xf>
    <xf numFmtId="192" fontId="70" fillId="0" borderId="111" xfId="17" applyNumberFormat="1" applyFont="1" applyBorder="1"/>
    <xf numFmtId="0" fontId="75" fillId="0" borderId="111" xfId="17" applyFont="1" applyBorder="1" applyAlignment="1">
      <alignment horizontal="center"/>
    </xf>
    <xf numFmtId="0" fontId="75" fillId="0" borderId="101" xfId="17" applyFont="1" applyBorder="1" applyAlignment="1">
      <alignment horizontal="center"/>
    </xf>
    <xf numFmtId="0" fontId="70" fillId="0" borderId="103" xfId="17" applyFont="1" applyBorder="1" applyAlignment="1"/>
    <xf numFmtId="0" fontId="69" fillId="0" borderId="113" xfId="17" applyFont="1" applyBorder="1" applyAlignment="1"/>
    <xf numFmtId="0" fontId="69" fillId="0" borderId="114" xfId="17" applyFont="1" applyBorder="1" applyAlignment="1"/>
    <xf numFmtId="0" fontId="70" fillId="0" borderId="114" xfId="17" applyFont="1" applyBorder="1"/>
    <xf numFmtId="0" fontId="83" fillId="0" borderId="114" xfId="17" applyFont="1" applyBorder="1" applyAlignment="1">
      <alignment horizontal="right"/>
    </xf>
    <xf numFmtId="0" fontId="80" fillId="0" borderId="114" xfId="17" applyFont="1" applyBorder="1" applyAlignment="1">
      <alignment horizontal="center"/>
    </xf>
    <xf numFmtId="0" fontId="70" fillId="2" borderId="114" xfId="17" applyFont="1" applyFill="1" applyBorder="1" applyAlignment="1"/>
    <xf numFmtId="0" fontId="75" fillId="28" borderId="114" xfId="17" applyFont="1" applyFill="1" applyBorder="1" applyAlignment="1">
      <alignment horizontal="center"/>
    </xf>
    <xf numFmtId="0" fontId="70" fillId="28" borderId="114" xfId="17" applyFont="1" applyFill="1" applyBorder="1" applyAlignment="1">
      <alignment horizontal="center"/>
    </xf>
    <xf numFmtId="0" fontId="83" fillId="29" borderId="114" xfId="17" applyFont="1" applyFill="1" applyBorder="1" applyAlignment="1">
      <alignment horizontal="center"/>
    </xf>
    <xf numFmtId="0" fontId="70" fillId="2" borderId="114" xfId="17" applyFont="1" applyFill="1" applyBorder="1"/>
    <xf numFmtId="0" fontId="83" fillId="29" borderId="114" xfId="17" applyFont="1" applyFill="1" applyBorder="1" applyAlignment="1">
      <alignment horizontal="right"/>
    </xf>
    <xf numFmtId="0" fontId="82" fillId="0" borderId="114" xfId="17" applyFont="1" applyBorder="1"/>
    <xf numFmtId="2" fontId="75" fillId="2" borderId="114" xfId="17" applyNumberFormat="1" applyFont="1" applyFill="1" applyBorder="1"/>
    <xf numFmtId="0" fontId="81" fillId="29" borderId="114" xfId="17" applyFont="1" applyFill="1" applyBorder="1" applyAlignment="1">
      <alignment horizontal="right"/>
    </xf>
    <xf numFmtId="0" fontId="69" fillId="2" borderId="114" xfId="17" applyFont="1" applyFill="1" applyBorder="1" applyAlignment="1"/>
    <xf numFmtId="184" fontId="71" fillId="30" borderId="30" xfId="17" applyNumberFormat="1" applyFont="1" applyFill="1" applyBorder="1" applyAlignment="1">
      <alignment vertical="center" shrinkToFit="1"/>
    </xf>
    <xf numFmtId="184" fontId="71" fillId="30" borderId="31" xfId="17" applyNumberFormat="1" applyFont="1" applyFill="1" applyBorder="1" applyAlignment="1">
      <alignment vertical="center" shrinkToFit="1"/>
    </xf>
    <xf numFmtId="184" fontId="71" fillId="30" borderId="115" xfId="17" applyNumberFormat="1" applyFont="1" applyFill="1" applyBorder="1" applyAlignment="1">
      <alignment vertical="center" shrinkToFit="1"/>
    </xf>
    <xf numFmtId="0" fontId="0" fillId="0" borderId="0" xfId="0" applyFill="1" applyAlignment="1"/>
    <xf numFmtId="0" fontId="0" fillId="0" borderId="0" xfId="0" applyAlignment="1">
      <alignment vertical="center"/>
    </xf>
    <xf numFmtId="0" fontId="84" fillId="5" borderId="21" xfId="0" applyFont="1" applyFill="1" applyBorder="1" applyAlignment="1">
      <alignment horizontal="center" vertical="center"/>
    </xf>
    <xf numFmtId="0" fontId="55" fillId="0" borderId="18" xfId="0" applyFont="1" applyBorder="1" applyAlignment="1">
      <alignment vertical="center"/>
    </xf>
    <xf numFmtId="9" fontId="55" fillId="0" borderId="18" xfId="0" applyNumberFormat="1" applyFont="1" applyBorder="1" applyAlignment="1">
      <alignment horizontal="center" vertical="center"/>
    </xf>
    <xf numFmtId="0" fontId="55" fillId="0" borderId="18" xfId="0" applyFont="1" applyBorder="1" applyAlignment="1">
      <alignment horizontal="right" vertical="center"/>
    </xf>
    <xf numFmtId="0" fontId="85" fillId="6" borderId="43" xfId="0" applyFont="1" applyFill="1" applyBorder="1" applyAlignment="1" applyProtection="1">
      <alignment horizontal="center" vertical="center" wrapText="1"/>
    </xf>
    <xf numFmtId="165" fontId="3" fillId="4" borderId="29" xfId="1" applyFont="1" applyFill="1" applyBorder="1" applyProtection="1"/>
    <xf numFmtId="165" fontId="10" fillId="0" borderId="29" xfId="1" applyFont="1" applyFill="1" applyBorder="1" applyProtection="1">
      <protection locked="0"/>
    </xf>
    <xf numFmtId="165" fontId="3" fillId="4" borderId="14" xfId="1" applyFont="1" applyFill="1" applyBorder="1" applyProtection="1"/>
    <xf numFmtId="165" fontId="4" fillId="0" borderId="0" xfId="1" applyFont="1" applyFill="1" applyBorder="1" applyProtection="1"/>
    <xf numFmtId="165" fontId="10" fillId="0" borderId="0" xfId="1" applyFont="1" applyFill="1" applyAlignment="1" applyProtection="1">
      <protection locked="0"/>
    </xf>
    <xf numFmtId="49" fontId="4" fillId="0" borderId="28" xfId="1" applyNumberFormat="1" applyFont="1" applyFill="1" applyBorder="1" applyAlignment="1" applyProtection="1">
      <alignment horizontal="center"/>
      <protection locked="0"/>
    </xf>
    <xf numFmtId="165" fontId="3" fillId="0" borderId="29" xfId="1" applyFont="1" applyFill="1" applyBorder="1" applyProtection="1">
      <protection locked="0"/>
    </xf>
    <xf numFmtId="165" fontId="23" fillId="0" borderId="0" xfId="1" applyFont="1" applyFill="1" applyAlignment="1" applyProtection="1">
      <protection locked="0"/>
    </xf>
    <xf numFmtId="165" fontId="3" fillId="0" borderId="40" xfId="1" applyFont="1" applyFill="1" applyBorder="1" applyProtection="1">
      <protection locked="0"/>
    </xf>
    <xf numFmtId="165" fontId="3" fillId="0" borderId="15" xfId="1" applyFont="1" applyFill="1" applyBorder="1" applyProtection="1">
      <protection locked="0"/>
    </xf>
    <xf numFmtId="165" fontId="3" fillId="4" borderId="15" xfId="1" applyFont="1" applyFill="1" applyBorder="1" applyProtection="1"/>
    <xf numFmtId="165" fontId="3" fillId="4" borderId="41" xfId="1" applyFont="1" applyFill="1" applyBorder="1" applyProtection="1"/>
    <xf numFmtId="0" fontId="10" fillId="0" borderId="0" xfId="0" applyFont="1" applyAlignment="1">
      <alignment vertical="top"/>
    </xf>
    <xf numFmtId="0" fontId="7" fillId="0" borderId="0" xfId="0" applyFont="1" applyAlignment="1">
      <alignment horizontal="left" vertical="center" wrapText="1" indent="1"/>
    </xf>
    <xf numFmtId="0" fontId="0" fillId="0" borderId="0" xfId="0" applyAlignment="1">
      <alignment horizontal="left" indent="1"/>
    </xf>
    <xf numFmtId="0" fontId="0" fillId="0" borderId="0" xfId="0" quotePrefix="1" applyAlignment="1">
      <alignment horizontal="left" indent="1"/>
    </xf>
    <xf numFmtId="0" fontId="0" fillId="0" borderId="0" xfId="0" applyFill="1" applyAlignment="1">
      <alignment horizontal="left" indent="1"/>
    </xf>
    <xf numFmtId="0" fontId="0" fillId="0" borderId="0" xfId="0" applyAlignment="1">
      <alignment horizontal="left" vertical="top" wrapText="1" indent="1"/>
    </xf>
    <xf numFmtId="0" fontId="0" fillId="0" borderId="0" xfId="0" applyBorder="1" applyAlignment="1">
      <alignment wrapText="1"/>
    </xf>
    <xf numFmtId="0" fontId="22" fillId="0" borderId="0" xfId="0" applyFont="1" applyAlignment="1">
      <alignment horizontal="center" vertical="center" wrapText="1"/>
    </xf>
    <xf numFmtId="0" fontId="0" fillId="0" borderId="0" xfId="0" applyAlignment="1">
      <alignment horizontal="center" vertical="center" wrapText="1"/>
    </xf>
    <xf numFmtId="0" fontId="0" fillId="0" borderId="0" xfId="0" applyAlignment="1">
      <alignment horizontal="justify" vertical="top" wrapText="1"/>
    </xf>
    <xf numFmtId="0" fontId="0" fillId="0" borderId="0" xfId="0" applyAlignment="1">
      <alignment horizontal="justify" wrapText="1"/>
    </xf>
    <xf numFmtId="0" fontId="0" fillId="0" borderId="0" xfId="0" applyFill="1" applyAlignment="1">
      <alignment horizontal="justify" vertical="top" wrapText="1"/>
    </xf>
    <xf numFmtId="0" fontId="0" fillId="0" borderId="0" xfId="0" applyAlignment="1">
      <alignment horizontal="left" vertical="top" wrapText="1"/>
    </xf>
    <xf numFmtId="0" fontId="10" fillId="0" borderId="0" xfId="6" applyFont="1" applyAlignment="1">
      <alignment horizontal="center" vertical="center" wrapText="1"/>
    </xf>
    <xf numFmtId="0" fontId="10" fillId="0" borderId="0" xfId="6" applyFont="1" applyAlignment="1">
      <alignment horizontal="center" vertical="center"/>
    </xf>
    <xf numFmtId="0" fontId="0" fillId="0" borderId="26" xfId="0" applyBorder="1" applyAlignment="1">
      <alignment horizontal="center" wrapText="1"/>
    </xf>
    <xf numFmtId="0" fontId="0" fillId="0" borderId="28" xfId="0" applyBorder="1" applyAlignment="1">
      <alignment horizontal="center" wrapText="1"/>
    </xf>
    <xf numFmtId="0" fontId="0" fillId="0" borderId="33" xfId="0" applyBorder="1" applyAlignment="1">
      <alignment horizontal="center" wrapText="1"/>
    </xf>
    <xf numFmtId="0" fontId="0" fillId="0" borderId="35" xfId="0" applyBorder="1" applyAlignment="1">
      <alignment horizontal="center" wrapText="1"/>
    </xf>
    <xf numFmtId="0" fontId="0" fillId="0" borderId="30" xfId="0" applyBorder="1" applyAlignment="1">
      <alignment horizontal="center" wrapText="1"/>
    </xf>
    <xf numFmtId="0" fontId="0" fillId="0" borderId="36" xfId="0" applyBorder="1" applyAlignment="1">
      <alignment horizontal="center" wrapText="1"/>
    </xf>
    <xf numFmtId="0" fontId="0" fillId="0" borderId="16" xfId="0" applyBorder="1" applyAlignment="1">
      <alignment horizontal="center" wrapText="1"/>
    </xf>
    <xf numFmtId="0" fontId="0" fillId="0" borderId="29" xfId="0" applyBorder="1" applyAlignment="1">
      <alignment horizontal="center" wrapText="1"/>
    </xf>
    <xf numFmtId="0" fontId="40" fillId="0" borderId="0" xfId="0" applyFont="1" applyAlignment="1" applyProtection="1">
      <alignment wrapText="1"/>
    </xf>
    <xf numFmtId="0" fontId="0" fillId="0" borderId="0" xfId="0" applyFont="1" applyAlignment="1" applyProtection="1">
      <alignment wrapText="1"/>
    </xf>
    <xf numFmtId="0" fontId="0" fillId="0" borderId="0" xfId="0" applyFont="1" applyAlignment="1" applyProtection="1">
      <alignment horizontal="left" vertical="center"/>
    </xf>
    <xf numFmtId="0" fontId="22" fillId="0" borderId="0" xfId="0" applyFont="1" applyAlignment="1" applyProtection="1">
      <alignment horizontal="center" vertical="center" wrapText="1"/>
    </xf>
    <xf numFmtId="0" fontId="29" fillId="0" borderId="0" xfId="0" applyFont="1" applyAlignment="1" applyProtection="1"/>
    <xf numFmtId="0" fontId="0" fillId="0" borderId="0" xfId="0" applyFont="1" applyFill="1" applyAlignment="1" applyProtection="1">
      <alignment horizontal="justify" vertical="top" wrapText="1"/>
    </xf>
    <xf numFmtId="0" fontId="10" fillId="0" borderId="0" xfId="6" applyFont="1" applyAlignment="1" applyProtection="1">
      <alignment horizontal="left" vertical="center" wrapText="1"/>
    </xf>
    <xf numFmtId="0" fontId="10" fillId="0" borderId="0" xfId="6" applyFont="1" applyAlignment="1" applyProtection="1">
      <alignment horizontal="left" vertical="center"/>
    </xf>
    <xf numFmtId="0" fontId="4" fillId="0" borderId="26" xfId="0" applyFont="1" applyFill="1" applyBorder="1" applyAlignment="1" applyProtection="1">
      <alignment horizontal="left" vertical="center" wrapText="1"/>
      <protection locked="0"/>
    </xf>
    <xf numFmtId="0" fontId="4" fillId="0" borderId="27" xfId="0" applyFont="1" applyFill="1" applyBorder="1" applyAlignment="1" applyProtection="1">
      <alignment horizontal="left" vertical="center" wrapText="1"/>
      <protection locked="0"/>
    </xf>
    <xf numFmtId="0" fontId="4" fillId="0" borderId="28" xfId="0" applyFont="1" applyFill="1" applyBorder="1" applyAlignment="1" applyProtection="1">
      <alignment horizontal="left" vertical="center" wrapText="1"/>
      <protection locked="0"/>
    </xf>
    <xf numFmtId="0" fontId="4" fillId="0" borderId="16" xfId="0" applyFont="1" applyBorder="1" applyAlignment="1" applyProtection="1">
      <alignment horizontal="center" wrapText="1"/>
      <protection locked="0"/>
    </xf>
    <xf numFmtId="0" fontId="4" fillId="0" borderId="0" xfId="0" applyFont="1" applyBorder="1" applyAlignment="1" applyProtection="1">
      <alignment horizontal="center" wrapText="1"/>
      <protection locked="0"/>
    </xf>
    <xf numFmtId="0" fontId="0" fillId="0" borderId="0" xfId="0" applyFont="1" applyFill="1" applyAlignment="1" applyProtection="1">
      <alignment horizontal="left" vertical="top" wrapText="1"/>
    </xf>
    <xf numFmtId="0" fontId="0" fillId="0" borderId="26" xfId="0" applyFont="1" applyBorder="1" applyAlignment="1" applyProtection="1">
      <alignment horizontal="center"/>
      <protection locked="0"/>
    </xf>
    <xf numFmtId="0" fontId="0" fillId="0" borderId="28" xfId="0" applyFont="1" applyBorder="1" applyAlignment="1" applyProtection="1">
      <alignment horizontal="center"/>
      <protection locked="0"/>
    </xf>
    <xf numFmtId="0" fontId="0" fillId="0" borderId="0" xfId="0" applyFont="1" applyAlignment="1" applyProtection="1">
      <alignment horizontal="left" wrapText="1"/>
    </xf>
    <xf numFmtId="0" fontId="0" fillId="0" borderId="0" xfId="0" applyFont="1" applyAlignment="1" applyProtection="1">
      <alignment horizontal="left"/>
    </xf>
    <xf numFmtId="166" fontId="0" fillId="0" borderId="26" xfId="0" applyNumberFormat="1" applyFont="1" applyFill="1" applyBorder="1" applyAlignment="1" applyProtection="1">
      <alignment horizontal="center"/>
      <protection locked="0"/>
    </xf>
    <xf numFmtId="166" fontId="0" fillId="0" borderId="28" xfId="0" applyNumberFormat="1" applyFont="1" applyFill="1" applyBorder="1" applyAlignment="1" applyProtection="1">
      <alignment horizontal="center"/>
      <protection locked="0"/>
    </xf>
    <xf numFmtId="0" fontId="0" fillId="0" borderId="0" xfId="0" applyFont="1" applyBorder="1" applyAlignment="1" applyProtection="1">
      <alignment horizontal="center"/>
    </xf>
    <xf numFmtId="0" fontId="0" fillId="0" borderId="29" xfId="0" applyFont="1" applyBorder="1" applyAlignment="1" applyProtection="1">
      <alignment horizontal="center"/>
    </xf>
    <xf numFmtId="0" fontId="4" fillId="0" borderId="26" xfId="0" applyFont="1" applyFill="1" applyBorder="1" applyAlignment="1" applyProtection="1">
      <alignment horizontal="center" vertical="center" wrapText="1"/>
      <protection locked="0"/>
    </xf>
    <xf numFmtId="0" fontId="4" fillId="0" borderId="28" xfId="0" applyFont="1" applyFill="1" applyBorder="1" applyAlignment="1" applyProtection="1">
      <alignment horizontal="center" vertical="center" wrapText="1"/>
      <protection locked="0"/>
    </xf>
    <xf numFmtId="3" fontId="0" fillId="2" borderId="26" xfId="0" applyNumberFormat="1" applyFont="1" applyFill="1" applyBorder="1" applyAlignment="1" applyProtection="1">
      <alignment horizontal="center"/>
    </xf>
    <xf numFmtId="3" fontId="0" fillId="2" borderId="28" xfId="0" applyNumberFormat="1" applyFont="1" applyFill="1" applyBorder="1" applyAlignment="1" applyProtection="1">
      <alignment horizontal="center"/>
    </xf>
    <xf numFmtId="176" fontId="0" fillId="0" borderId="26" xfId="0" applyNumberFormat="1" applyFont="1" applyFill="1" applyBorder="1" applyAlignment="1" applyProtection="1">
      <alignment horizontal="center"/>
      <protection locked="0"/>
    </xf>
    <xf numFmtId="176" fontId="0" fillId="0" borderId="28" xfId="0" applyNumberFormat="1" applyFont="1" applyFill="1" applyBorder="1" applyAlignment="1" applyProtection="1">
      <alignment horizontal="center"/>
      <protection locked="0"/>
    </xf>
    <xf numFmtId="0" fontId="11" fillId="6" borderId="116" xfId="0" applyFont="1" applyFill="1" applyBorder="1" applyAlignment="1" applyProtection="1">
      <alignment horizontal="center" vertical="center" wrapText="1"/>
    </xf>
    <xf numFmtId="0" fontId="11" fillId="6" borderId="117" xfId="0" applyFont="1" applyFill="1" applyBorder="1" applyAlignment="1" applyProtection="1">
      <alignment horizontal="center" vertical="center" wrapText="1"/>
    </xf>
    <xf numFmtId="0" fontId="11" fillId="6" borderId="118" xfId="0" applyFont="1" applyFill="1" applyBorder="1" applyAlignment="1" applyProtection="1">
      <alignment horizontal="center" vertical="center" wrapText="1"/>
    </xf>
    <xf numFmtId="0" fontId="11" fillId="6" borderId="62" xfId="0" applyFont="1" applyFill="1" applyBorder="1" applyAlignment="1" applyProtection="1">
      <alignment horizontal="left" vertical="center" wrapText="1"/>
    </xf>
    <xf numFmtId="0" fontId="11" fillId="6" borderId="33" xfId="0" applyFont="1" applyFill="1" applyBorder="1" applyAlignment="1" applyProtection="1">
      <alignment horizontal="left" vertical="center" wrapText="1"/>
    </xf>
    <xf numFmtId="49" fontId="7" fillId="0" borderId="33" xfId="0" applyNumberFormat="1" applyFont="1" applyBorder="1" applyAlignment="1" applyProtection="1">
      <alignment horizontal="left" vertical="center" wrapText="1"/>
      <protection locked="0"/>
    </xf>
    <xf numFmtId="49" fontId="7" fillId="0" borderId="59" xfId="0" applyNumberFormat="1" applyFont="1" applyBorder="1" applyAlignment="1" applyProtection="1">
      <alignment horizontal="left" vertical="center" wrapText="1"/>
      <protection locked="0"/>
    </xf>
    <xf numFmtId="0" fontId="8" fillId="6" borderId="65" xfId="0" applyFont="1" applyFill="1" applyBorder="1" applyAlignment="1" applyProtection="1">
      <alignment horizontal="left" vertical="center" wrapText="1"/>
    </xf>
    <xf numFmtId="0" fontId="8" fillId="6" borderId="36" xfId="0" applyFont="1" applyFill="1" applyBorder="1" applyAlignment="1" applyProtection="1">
      <alignment horizontal="left" vertical="center" wrapText="1"/>
    </xf>
    <xf numFmtId="0" fontId="7" fillId="6" borderId="53" xfId="0" applyFont="1" applyFill="1" applyBorder="1" applyAlignment="1" applyProtection="1">
      <alignment horizontal="left" vertical="center" wrapText="1"/>
    </xf>
    <xf numFmtId="0" fontId="7" fillId="6" borderId="51" xfId="0" applyFont="1" applyFill="1" applyBorder="1" applyAlignment="1" applyProtection="1">
      <alignment horizontal="left" vertical="center" wrapText="1"/>
    </xf>
    <xf numFmtId="0" fontId="7" fillId="6" borderId="54" xfId="0" applyFont="1" applyFill="1" applyBorder="1" applyAlignment="1" applyProtection="1">
      <alignment horizontal="left" vertical="center" wrapText="1"/>
    </xf>
    <xf numFmtId="0" fontId="7" fillId="6" borderId="14" xfId="0" applyFont="1" applyFill="1" applyBorder="1" applyAlignment="1" applyProtection="1">
      <alignment horizontal="left" vertical="center" wrapText="1"/>
    </xf>
    <xf numFmtId="0" fontId="11" fillId="6" borderId="54" xfId="0" applyFont="1" applyFill="1" applyBorder="1" applyAlignment="1" applyProtection="1">
      <alignment horizontal="left" vertical="center" wrapText="1"/>
    </xf>
    <xf numFmtId="0" fontId="11" fillId="6" borderId="14" xfId="0" applyFont="1" applyFill="1" applyBorder="1" applyAlignment="1" applyProtection="1">
      <alignment horizontal="left" vertical="center" wrapText="1"/>
    </xf>
    <xf numFmtId="0" fontId="6" fillId="4" borderId="37" xfId="0" applyFont="1" applyFill="1" applyBorder="1" applyAlignment="1" applyProtection="1">
      <alignment horizontal="center" vertical="center" wrapText="1"/>
    </xf>
    <xf numFmtId="0" fontId="6" fillId="4" borderId="38" xfId="0" applyFont="1" applyFill="1" applyBorder="1" applyAlignment="1" applyProtection="1">
      <alignment horizontal="center" vertical="center" wrapText="1"/>
    </xf>
    <xf numFmtId="0" fontId="6" fillId="4" borderId="39" xfId="0" applyFont="1" applyFill="1" applyBorder="1" applyAlignment="1" applyProtection="1">
      <alignment horizontal="center" vertical="center" wrapText="1"/>
    </xf>
    <xf numFmtId="0" fontId="7" fillId="6" borderId="50" xfId="0" applyFont="1" applyFill="1" applyBorder="1" applyAlignment="1" applyProtection="1">
      <alignment horizontal="left" vertical="center" wrapText="1"/>
    </xf>
    <xf numFmtId="0" fontId="7" fillId="6" borderId="45" xfId="0" applyFont="1" applyFill="1" applyBorder="1" applyAlignment="1" applyProtection="1">
      <alignment horizontal="left" vertical="center" wrapText="1"/>
    </xf>
    <xf numFmtId="0" fontId="7" fillId="0" borderId="60" xfId="0" applyFont="1" applyBorder="1" applyAlignment="1" applyProtection="1">
      <alignment horizontal="left" vertical="center" wrapText="1"/>
      <protection locked="0"/>
    </xf>
    <xf numFmtId="0" fontId="7" fillId="0" borderId="56" xfId="0" applyFont="1" applyBorder="1" applyAlignment="1" applyProtection="1">
      <alignment horizontal="left" vertical="center" wrapText="1"/>
      <protection locked="0"/>
    </xf>
    <xf numFmtId="0" fontId="7" fillId="6" borderId="47" xfId="0" applyFont="1" applyFill="1" applyBorder="1" applyAlignment="1" applyProtection="1">
      <alignment horizontal="left" vertical="center" wrapText="1"/>
    </xf>
    <xf numFmtId="0" fontId="7" fillId="6" borderId="48" xfId="0" applyFont="1" applyFill="1" applyBorder="1" applyAlignment="1" applyProtection="1">
      <alignment horizontal="left" vertical="center" wrapText="1"/>
    </xf>
    <xf numFmtId="0" fontId="7" fillId="0" borderId="51" xfId="0" applyFont="1" applyBorder="1" applyAlignment="1" applyProtection="1">
      <alignment horizontal="left" vertical="center" wrapText="1"/>
      <protection locked="0"/>
    </xf>
    <xf numFmtId="0" fontId="7" fillId="0" borderId="52" xfId="0" applyFont="1" applyBorder="1" applyAlignment="1" applyProtection="1">
      <alignment horizontal="left" vertical="center" wrapText="1"/>
      <protection locked="0"/>
    </xf>
    <xf numFmtId="0" fontId="7" fillId="0" borderId="14" xfId="0" applyFont="1" applyBorder="1" applyAlignment="1" applyProtection="1">
      <alignment horizontal="left" vertical="center" wrapText="1"/>
      <protection locked="0"/>
    </xf>
    <xf numFmtId="0" fontId="7" fillId="0" borderId="46" xfId="0" applyFont="1" applyBorder="1" applyAlignment="1" applyProtection="1">
      <alignment horizontal="left" vertical="center" wrapText="1"/>
      <protection locked="0"/>
    </xf>
    <xf numFmtId="0" fontId="7" fillId="0" borderId="48" xfId="0" applyFont="1" applyBorder="1" applyAlignment="1" applyProtection="1">
      <alignment horizontal="left" vertical="center" wrapText="1"/>
      <protection locked="0"/>
    </xf>
    <xf numFmtId="0" fontId="7" fillId="0" borderId="49" xfId="0" applyFont="1" applyBorder="1" applyAlignment="1" applyProtection="1">
      <alignment horizontal="left" vertical="center" wrapText="1"/>
      <protection locked="0"/>
    </xf>
    <xf numFmtId="0" fontId="7" fillId="0" borderId="41" xfId="0" applyFont="1" applyBorder="1" applyAlignment="1" applyProtection="1">
      <alignment horizontal="left" vertical="center" wrapText="1"/>
      <protection locked="0"/>
    </xf>
    <xf numFmtId="0" fontId="7" fillId="0" borderId="58" xfId="0" applyFont="1" applyBorder="1" applyAlignment="1" applyProtection="1">
      <alignment horizontal="left" vertical="center" wrapText="1"/>
      <protection locked="0"/>
    </xf>
    <xf numFmtId="0" fontId="7" fillId="0" borderId="40" xfId="0" applyFont="1" applyBorder="1" applyAlignment="1" applyProtection="1">
      <alignment horizontal="left" vertical="center" wrapText="1"/>
      <protection locked="0"/>
    </xf>
    <xf numFmtId="0" fontId="7" fillId="0" borderId="55" xfId="0" applyFont="1" applyBorder="1" applyAlignment="1" applyProtection="1">
      <alignment horizontal="left" vertical="center" wrapText="1"/>
      <protection locked="0"/>
    </xf>
    <xf numFmtId="0" fontId="22" fillId="0" borderId="0" xfId="0" applyFont="1" applyAlignment="1" applyProtection="1">
      <alignment horizontal="center" wrapText="1"/>
    </xf>
    <xf numFmtId="0" fontId="7" fillId="4" borderId="26" xfId="0" applyNumberFormat="1" applyFont="1" applyFill="1" applyBorder="1" applyAlignment="1" applyProtection="1">
      <alignment horizontal="left" vertical="center" wrapText="1"/>
      <protection locked="0"/>
    </xf>
    <xf numFmtId="0" fontId="7" fillId="4" borderId="57" xfId="0" applyNumberFormat="1" applyFont="1" applyFill="1" applyBorder="1" applyAlignment="1" applyProtection="1">
      <alignment horizontal="left" vertical="center" wrapText="1"/>
      <protection locked="0"/>
    </xf>
    <xf numFmtId="0" fontId="6" fillId="4" borderId="7" xfId="0" applyFont="1" applyFill="1" applyBorder="1" applyAlignment="1" applyProtection="1">
      <alignment horizontal="center" vertical="center" wrapText="1"/>
    </xf>
    <xf numFmtId="0" fontId="6" fillId="4" borderId="9" xfId="0" applyFont="1" applyFill="1" applyBorder="1" applyAlignment="1" applyProtection="1">
      <alignment horizontal="center" vertical="center" wrapText="1"/>
    </xf>
    <xf numFmtId="0" fontId="0" fillId="0" borderId="9" xfId="0" applyBorder="1" applyAlignment="1" applyProtection="1">
      <alignment horizontal="center" vertical="center" wrapText="1"/>
    </xf>
    <xf numFmtId="0" fontId="0" fillId="0" borderId="8" xfId="0" applyBorder="1" applyAlignment="1" applyProtection="1">
      <alignment horizontal="center" vertical="center" wrapText="1"/>
    </xf>
    <xf numFmtId="0" fontId="7" fillId="0" borderId="26" xfId="0" applyNumberFormat="1" applyFont="1" applyBorder="1" applyAlignment="1" applyProtection="1">
      <alignment horizontal="left" vertical="center" wrapText="1"/>
      <protection locked="0"/>
    </xf>
    <xf numFmtId="0" fontId="7" fillId="0" borderId="57" xfId="0" applyNumberFormat="1" applyFont="1" applyBorder="1" applyAlignment="1" applyProtection="1">
      <alignment horizontal="left" vertical="center" wrapText="1"/>
      <protection locked="0"/>
    </xf>
    <xf numFmtId="0" fontId="7" fillId="6" borderId="63" xfId="0" applyFont="1" applyFill="1" applyBorder="1" applyAlignment="1" applyProtection="1">
      <alignment horizontal="left" vertical="center" wrapText="1"/>
    </xf>
    <xf numFmtId="0" fontId="7" fillId="6" borderId="30" xfId="0" applyFont="1" applyFill="1" applyBorder="1" applyAlignment="1" applyProtection="1">
      <alignment horizontal="left" vertical="center" wrapText="1"/>
    </xf>
    <xf numFmtId="0" fontId="7" fillId="6" borderId="61" xfId="0" applyFont="1" applyFill="1" applyBorder="1" applyAlignment="1" applyProtection="1">
      <alignment horizontal="left" vertical="center" wrapText="1"/>
    </xf>
    <xf numFmtId="0" fontId="7" fillId="6" borderId="28" xfId="0" applyFont="1" applyFill="1" applyBorder="1" applyAlignment="1" applyProtection="1">
      <alignment horizontal="left" vertical="center" wrapText="1"/>
    </xf>
    <xf numFmtId="0" fontId="7" fillId="6" borderId="64" xfId="0" applyFont="1" applyFill="1" applyBorder="1" applyAlignment="1" applyProtection="1">
      <alignment horizontal="left" vertical="center" wrapText="1"/>
    </xf>
    <xf numFmtId="0" fontId="7" fillId="6" borderId="35" xfId="0" applyFont="1" applyFill="1" applyBorder="1" applyAlignment="1" applyProtection="1">
      <alignment horizontal="left" vertical="center" wrapText="1"/>
    </xf>
    <xf numFmtId="0" fontId="2" fillId="6" borderId="54" xfId="0" applyFont="1" applyFill="1" applyBorder="1" applyAlignment="1" applyProtection="1">
      <alignment horizontal="left" vertical="center" wrapText="1"/>
    </xf>
    <xf numFmtId="0" fontId="7" fillId="0" borderId="33" xfId="0" applyFont="1" applyBorder="1" applyAlignment="1" applyProtection="1">
      <alignment horizontal="left" vertical="center" wrapText="1"/>
      <protection locked="0"/>
    </xf>
    <xf numFmtId="0" fontId="7" fillId="0" borderId="30" xfId="0" applyFont="1" applyBorder="1" applyAlignment="1" applyProtection="1">
      <alignment horizontal="left" vertical="center" wrapText="1"/>
      <protection locked="0"/>
    </xf>
    <xf numFmtId="0" fontId="7" fillId="0" borderId="26" xfId="0" applyFont="1" applyBorder="1" applyAlignment="1" applyProtection="1">
      <alignment horizontal="left" vertical="center" wrapText="1"/>
      <protection locked="0"/>
    </xf>
    <xf numFmtId="0" fontId="7" fillId="0" borderId="57" xfId="0" applyFont="1" applyBorder="1" applyAlignment="1" applyProtection="1">
      <alignment horizontal="left" vertical="center" wrapText="1"/>
      <protection locked="0"/>
    </xf>
    <xf numFmtId="0" fontId="2" fillId="0" borderId="26" xfId="0" applyFont="1" applyBorder="1" applyAlignment="1" applyProtection="1">
      <alignment horizontal="center" vertical="center" wrapText="1"/>
      <protection locked="0"/>
    </xf>
    <xf numFmtId="0" fontId="0" fillId="0" borderId="67" xfId="0" applyBorder="1" applyAlignment="1" applyProtection="1">
      <alignment horizontal="center" vertical="center" wrapText="1"/>
      <protection locked="0"/>
    </xf>
    <xf numFmtId="0" fontId="6" fillId="4" borderId="32" xfId="0" applyFont="1" applyFill="1" applyBorder="1" applyAlignment="1" applyProtection="1">
      <alignment horizontal="center" vertical="center" wrapText="1"/>
    </xf>
    <xf numFmtId="0" fontId="2" fillId="0" borderId="14" xfId="0" applyFont="1" applyBorder="1" applyAlignment="1" applyProtection="1">
      <alignment horizontal="center" vertical="center" wrapText="1"/>
      <protection locked="0"/>
    </xf>
    <xf numFmtId="0" fontId="7" fillId="0" borderId="46" xfId="0" applyFont="1" applyBorder="1" applyAlignment="1" applyProtection="1">
      <alignment horizontal="center" vertical="center" wrapText="1"/>
      <protection locked="0"/>
    </xf>
    <xf numFmtId="0" fontId="7" fillId="0" borderId="43" xfId="0" applyFont="1" applyBorder="1" applyAlignment="1" applyProtection="1">
      <alignment horizontal="center" vertical="center" wrapText="1"/>
      <protection locked="0"/>
    </xf>
    <xf numFmtId="0" fontId="7" fillId="0" borderId="44" xfId="0" applyFont="1" applyBorder="1" applyAlignment="1" applyProtection="1">
      <alignment horizontal="center" vertical="center" wrapText="1"/>
      <protection locked="0"/>
    </xf>
    <xf numFmtId="0" fontId="2" fillId="6" borderId="66" xfId="0" applyFont="1" applyFill="1" applyBorder="1" applyAlignment="1" applyProtection="1">
      <alignment horizontal="center" vertical="center" wrapText="1"/>
    </xf>
    <xf numFmtId="0" fontId="7" fillId="6" borderId="28" xfId="0" applyFont="1" applyFill="1" applyBorder="1" applyAlignment="1" applyProtection="1">
      <alignment horizontal="center" vertical="center" wrapText="1"/>
    </xf>
    <xf numFmtId="0" fontId="6" fillId="4" borderId="48" xfId="0" applyFont="1" applyFill="1" applyBorder="1" applyAlignment="1" applyProtection="1">
      <alignment horizontal="center" vertical="center" wrapText="1"/>
    </xf>
    <xf numFmtId="0" fontId="6" fillId="4" borderId="49" xfId="0" applyFont="1" applyFill="1" applyBorder="1" applyAlignment="1" applyProtection="1">
      <alignment horizontal="center" vertical="center" wrapText="1"/>
    </xf>
    <xf numFmtId="0" fontId="6" fillId="6" borderId="47" xfId="0" applyFont="1" applyFill="1" applyBorder="1" applyAlignment="1" applyProtection="1">
      <alignment horizontal="center" vertical="center" wrapText="1"/>
    </xf>
    <xf numFmtId="0" fontId="6" fillId="6" borderId="48" xfId="0" applyFont="1" applyFill="1" applyBorder="1" applyAlignment="1" applyProtection="1">
      <alignment horizontal="center" vertical="center" wrapText="1"/>
    </xf>
    <xf numFmtId="0" fontId="2" fillId="6" borderId="42" xfId="0" applyFont="1" applyFill="1" applyBorder="1" applyAlignment="1" applyProtection="1">
      <alignment horizontal="center" vertical="center" wrapText="1"/>
    </xf>
    <xf numFmtId="0" fontId="7" fillId="6" borderId="43" xfId="0" applyFont="1" applyFill="1" applyBorder="1" applyAlignment="1" applyProtection="1">
      <alignment horizontal="center" vertical="center" wrapText="1"/>
    </xf>
    <xf numFmtId="0" fontId="6" fillId="0" borderId="0" xfId="0" applyFont="1" applyBorder="1" applyAlignment="1" applyProtection="1">
      <alignment horizontal="center" vertical="center" wrapText="1"/>
    </xf>
    <xf numFmtId="0" fontId="11" fillId="6" borderId="66" xfId="0" applyFont="1" applyFill="1" applyBorder="1" applyAlignment="1" applyProtection="1">
      <alignment horizontal="center" vertical="center" wrapText="1"/>
    </xf>
    <xf numFmtId="0" fontId="11" fillId="6" borderId="27" xfId="0" applyFont="1" applyFill="1" applyBorder="1" applyAlignment="1" applyProtection="1">
      <alignment horizontal="center" vertical="center" wrapText="1"/>
    </xf>
    <xf numFmtId="0" fontId="11" fillId="6" borderId="67" xfId="0" applyFont="1" applyFill="1" applyBorder="1" applyAlignment="1" applyProtection="1">
      <alignment horizontal="center" vertical="center" wrapText="1"/>
    </xf>
    <xf numFmtId="0" fontId="20" fillId="0" borderId="20" xfId="0" applyFont="1" applyFill="1" applyBorder="1" applyAlignment="1" applyProtection="1">
      <alignment horizontal="center" vertical="center" wrapText="1"/>
      <protection locked="0"/>
    </xf>
    <xf numFmtId="0" fontId="18" fillId="0" borderId="22" xfId="0" applyFont="1" applyFill="1" applyBorder="1" applyAlignment="1" applyProtection="1">
      <alignment horizontal="center" vertical="center" wrapText="1"/>
      <protection locked="0"/>
    </xf>
    <xf numFmtId="0" fontId="20" fillId="0" borderId="18" xfId="0" applyFont="1" applyBorder="1" applyAlignment="1" applyProtection="1">
      <alignment horizontal="right"/>
    </xf>
    <xf numFmtId="0" fontId="12" fillId="0" borderId="18" xfId="0" applyFont="1" applyBorder="1" applyAlignment="1" applyProtection="1">
      <alignment horizontal="right"/>
    </xf>
    <xf numFmtId="0" fontId="12" fillId="0" borderId="0" xfId="0" applyFont="1" applyBorder="1" applyAlignment="1" applyProtection="1">
      <alignment horizontal="center"/>
    </xf>
    <xf numFmtId="0" fontId="20" fillId="0" borderId="20" xfId="0" applyFont="1" applyFill="1" applyBorder="1" applyAlignment="1" applyProtection="1">
      <alignment horizontal="left" vertical="center" wrapText="1"/>
      <protection locked="0"/>
    </xf>
    <xf numFmtId="0" fontId="18" fillId="0" borderId="22" xfId="0" applyFont="1" applyFill="1" applyBorder="1" applyAlignment="1" applyProtection="1">
      <alignment horizontal="left" vertical="center" wrapText="1"/>
      <protection locked="0"/>
    </xf>
    <xf numFmtId="0" fontId="20" fillId="0" borderId="20" xfId="0" applyFont="1" applyFill="1" applyBorder="1" applyAlignment="1" applyProtection="1">
      <alignment horizontal="left" vertical="center"/>
      <protection locked="0"/>
    </xf>
    <xf numFmtId="0" fontId="18" fillId="0" borderId="22" xfId="0" applyFont="1" applyFill="1" applyBorder="1" applyAlignment="1" applyProtection="1">
      <alignment horizontal="left" vertical="center"/>
      <protection locked="0"/>
    </xf>
    <xf numFmtId="0" fontId="12" fillId="0" borderId="24" xfId="0" applyFont="1" applyBorder="1" applyAlignment="1" applyProtection="1">
      <alignment horizontal="center"/>
    </xf>
    <xf numFmtId="0" fontId="12" fillId="0" borderId="25" xfId="0" applyFont="1" applyBorder="1" applyAlignment="1" applyProtection="1">
      <alignment horizontal="center"/>
    </xf>
    <xf numFmtId="0" fontId="36" fillId="0" borderId="11" xfId="0" applyFont="1" applyBorder="1" applyProtection="1"/>
    <xf numFmtId="0" fontId="36" fillId="0" borderId="12" xfId="0" applyFont="1" applyBorder="1" applyProtection="1"/>
    <xf numFmtId="0" fontId="36" fillId="0" borderId="13" xfId="0" applyFont="1" applyBorder="1" applyProtection="1"/>
    <xf numFmtId="4" fontId="12" fillId="3" borderId="24" xfId="0" applyNumberFormat="1" applyFont="1" applyFill="1" applyBorder="1" applyAlignment="1" applyProtection="1">
      <alignment horizontal="center" vertical="center"/>
    </xf>
    <xf numFmtId="4" fontId="12" fillId="3" borderId="25" xfId="0" applyNumberFormat="1" applyFont="1" applyFill="1" applyBorder="1" applyAlignment="1" applyProtection="1">
      <alignment horizontal="center" vertical="center"/>
    </xf>
    <xf numFmtId="0" fontId="12" fillId="0" borderId="17" xfId="0" applyFont="1" applyBorder="1" applyProtection="1"/>
    <xf numFmtId="0" fontId="12" fillId="0" borderId="18" xfId="0" applyFont="1" applyBorder="1" applyProtection="1"/>
    <xf numFmtId="0" fontId="12" fillId="0" borderId="19" xfId="0" applyFont="1" applyBorder="1" applyProtection="1"/>
    <xf numFmtId="0" fontId="28" fillId="0" borderId="0" xfId="6" applyFont="1" applyAlignment="1" applyProtection="1">
      <alignment horizontal="center" wrapText="1"/>
    </xf>
    <xf numFmtId="0" fontId="36" fillId="0" borderId="0" xfId="0" applyFont="1" applyAlignment="1" applyProtection="1">
      <alignment horizontal="center" wrapText="1"/>
    </xf>
    <xf numFmtId="0" fontId="12" fillId="0" borderId="0" xfId="0" applyFont="1" applyAlignment="1" applyProtection="1">
      <alignment horizontal="center" wrapText="1"/>
    </xf>
    <xf numFmtId="0" fontId="12" fillId="6" borderId="20" xfId="0" applyFont="1" applyFill="1" applyBorder="1" applyAlignment="1" applyProtection="1">
      <alignment horizontal="center" vertical="center" wrapText="1"/>
    </xf>
    <xf numFmtId="0" fontId="12" fillId="6" borderId="21" xfId="0" applyFont="1" applyFill="1" applyBorder="1" applyAlignment="1" applyProtection="1">
      <alignment horizontal="center" vertical="center" wrapText="1"/>
    </xf>
    <xf numFmtId="0" fontId="0" fillId="6" borderId="22" xfId="0" applyFont="1" applyFill="1" applyBorder="1" applyAlignment="1" applyProtection="1">
      <alignment horizontal="center" vertical="center" wrapText="1"/>
    </xf>
    <xf numFmtId="0" fontId="12" fillId="6" borderId="22" xfId="0" applyFont="1" applyFill="1" applyBorder="1" applyAlignment="1" applyProtection="1">
      <alignment horizontal="center" vertical="center" wrapText="1"/>
    </xf>
    <xf numFmtId="0" fontId="12" fillId="6" borderId="23" xfId="0" applyFont="1" applyFill="1" applyBorder="1" applyAlignment="1" applyProtection="1">
      <alignment horizontal="center" vertical="center" wrapText="1"/>
    </xf>
    <xf numFmtId="49" fontId="20" fillId="0" borderId="20" xfId="0" applyNumberFormat="1" applyFont="1" applyFill="1" applyBorder="1" applyAlignment="1" applyProtection="1">
      <alignment horizontal="left" vertical="center"/>
      <protection locked="0"/>
    </xf>
    <xf numFmtId="49" fontId="20" fillId="0" borderId="21" xfId="0" applyNumberFormat="1" applyFont="1" applyFill="1" applyBorder="1" applyAlignment="1" applyProtection="1">
      <alignment horizontal="left" vertical="center"/>
      <protection locked="0"/>
    </xf>
    <xf numFmtId="0" fontId="18" fillId="0" borderId="22" xfId="0" applyFont="1" applyFill="1" applyBorder="1" applyAlignment="1" applyProtection="1">
      <alignment vertical="center"/>
      <protection locked="0"/>
    </xf>
    <xf numFmtId="167" fontId="20" fillId="0" borderId="20" xfId="0" applyNumberFormat="1" applyFont="1" applyFill="1" applyBorder="1" applyAlignment="1" applyProtection="1">
      <alignment horizontal="center" vertical="center"/>
      <protection locked="0"/>
    </xf>
    <xf numFmtId="167" fontId="20" fillId="0" borderId="21" xfId="0" applyNumberFormat="1" applyFont="1" applyFill="1" applyBorder="1" applyAlignment="1" applyProtection="1">
      <alignment horizontal="center" vertical="center"/>
      <protection locked="0"/>
    </xf>
    <xf numFmtId="167" fontId="20" fillId="0" borderId="22" xfId="0" applyNumberFormat="1" applyFont="1" applyFill="1" applyBorder="1" applyAlignment="1" applyProtection="1">
      <alignment horizontal="center" vertical="center"/>
      <protection locked="0"/>
    </xf>
    <xf numFmtId="167" fontId="20" fillId="0" borderId="23" xfId="0" applyNumberFormat="1" applyFont="1" applyFill="1" applyBorder="1" applyAlignment="1" applyProtection="1">
      <alignment horizontal="center" vertical="center"/>
      <protection locked="0"/>
    </xf>
    <xf numFmtId="0" fontId="21" fillId="0" borderId="12" xfId="0" applyFont="1" applyBorder="1" applyAlignment="1" applyProtection="1">
      <alignment horizontal="center" vertical="center" wrapText="1"/>
    </xf>
    <xf numFmtId="0" fontId="21" fillId="0" borderId="0" xfId="0" applyFont="1" applyBorder="1" applyAlignment="1" applyProtection="1">
      <alignment horizontal="center" vertical="center" wrapText="1"/>
    </xf>
    <xf numFmtId="0" fontId="15" fillId="0" borderId="12" xfId="0" applyFont="1" applyBorder="1" applyAlignment="1" applyProtection="1">
      <alignment horizontal="center" vertical="center" wrapText="1"/>
      <protection locked="0"/>
    </xf>
    <xf numFmtId="0" fontId="20" fillId="0" borderId="12" xfId="0" applyFont="1" applyBorder="1" applyAlignment="1" applyProtection="1">
      <alignment horizontal="left" wrapText="1"/>
    </xf>
    <xf numFmtId="0" fontId="20" fillId="0" borderId="0" xfId="0" applyFont="1" applyAlignment="1" applyProtection="1">
      <alignment horizontal="left" wrapText="1"/>
    </xf>
    <xf numFmtId="0" fontId="12" fillId="0" borderId="0" xfId="0" applyFont="1" applyAlignment="1" applyProtection="1">
      <alignment horizontal="center"/>
    </xf>
    <xf numFmtId="0" fontId="21" fillId="0" borderId="0" xfId="0" applyFont="1" applyAlignment="1" applyProtection="1">
      <alignment horizontal="center" wrapText="1"/>
    </xf>
    <xf numFmtId="0" fontId="20" fillId="6" borderId="11" xfId="0" applyFont="1" applyFill="1" applyBorder="1" applyAlignment="1" applyProtection="1">
      <alignment horizontal="center" vertical="center" wrapText="1"/>
    </xf>
    <xf numFmtId="0" fontId="20" fillId="6" borderId="12" xfId="0" applyFont="1" applyFill="1" applyBorder="1" applyAlignment="1" applyProtection="1">
      <alignment horizontal="center" vertical="center" wrapText="1"/>
    </xf>
    <xf numFmtId="0" fontId="18" fillId="6" borderId="12" xfId="0" applyFont="1" applyFill="1" applyBorder="1" applyAlignment="1" applyProtection="1">
      <alignment horizontal="center" vertical="center" wrapText="1"/>
    </xf>
    <xf numFmtId="0" fontId="18" fillId="6" borderId="13" xfId="0" applyFont="1" applyFill="1" applyBorder="1" applyAlignment="1" applyProtection="1">
      <alignment horizontal="center" vertical="center" wrapText="1"/>
    </xf>
    <xf numFmtId="0" fontId="18" fillId="6" borderId="17" xfId="0" applyFont="1" applyFill="1" applyBorder="1" applyAlignment="1" applyProtection="1">
      <alignment horizontal="center" vertical="center" wrapText="1"/>
    </xf>
    <xf numFmtId="0" fontId="18" fillId="6" borderId="18" xfId="0" applyFont="1" applyFill="1" applyBorder="1" applyAlignment="1" applyProtection="1">
      <alignment horizontal="center" vertical="center" wrapText="1"/>
    </xf>
    <xf numFmtId="0" fontId="18" fillId="6" borderId="19" xfId="0" applyFont="1" applyFill="1" applyBorder="1" applyAlignment="1" applyProtection="1">
      <alignment horizontal="center" vertical="center" wrapText="1"/>
    </xf>
    <xf numFmtId="175" fontId="20" fillId="3" borderId="20" xfId="0" applyNumberFormat="1" applyFont="1" applyFill="1" applyBorder="1" applyAlignment="1" applyProtection="1">
      <alignment horizontal="center" vertical="center"/>
    </xf>
    <xf numFmtId="175" fontId="20" fillId="3" borderId="21" xfId="0" applyNumberFormat="1" applyFont="1" applyFill="1" applyBorder="1" applyAlignment="1" applyProtection="1">
      <alignment horizontal="center" vertical="center"/>
    </xf>
    <xf numFmtId="175" fontId="20" fillId="3" borderId="22" xfId="0" applyNumberFormat="1" applyFont="1" applyFill="1" applyBorder="1" applyAlignment="1" applyProtection="1">
      <alignment horizontal="center" vertical="center"/>
    </xf>
    <xf numFmtId="0" fontId="33" fillId="0" borderId="0" xfId="0" applyFont="1" applyAlignment="1" applyProtection="1">
      <alignment horizontal="center" vertical="center" wrapText="1"/>
    </xf>
    <xf numFmtId="0" fontId="33" fillId="0" borderId="0" xfId="0" applyFont="1" applyAlignment="1" applyProtection="1">
      <alignment horizontal="left" wrapText="1"/>
    </xf>
    <xf numFmtId="0" fontId="0" fillId="0" borderId="0" xfId="0" applyAlignment="1" applyProtection="1">
      <alignment horizontal="left" wrapText="1"/>
    </xf>
    <xf numFmtId="172" fontId="12" fillId="3" borderId="24" xfId="0" applyNumberFormat="1" applyFont="1" applyFill="1" applyBorder="1" applyAlignment="1" applyProtection="1">
      <alignment horizontal="center" vertical="center"/>
    </xf>
    <xf numFmtId="172" fontId="12" fillId="3" borderId="25" xfId="0" applyNumberFormat="1" applyFont="1" applyFill="1" applyBorder="1" applyAlignment="1" applyProtection="1">
      <alignment horizontal="center" vertical="center"/>
    </xf>
    <xf numFmtId="173" fontId="12" fillId="3" borderId="24" xfId="0" applyNumberFormat="1" applyFont="1" applyFill="1" applyBorder="1" applyAlignment="1" applyProtection="1">
      <alignment horizontal="center" vertical="center"/>
    </xf>
    <xf numFmtId="173" fontId="12" fillId="3" borderId="25" xfId="0" applyNumberFormat="1" applyFont="1" applyFill="1" applyBorder="1" applyAlignment="1" applyProtection="1">
      <alignment horizontal="center" vertical="center"/>
    </xf>
    <xf numFmtId="174" fontId="12" fillId="3" borderId="24" xfId="0" applyNumberFormat="1" applyFont="1" applyFill="1" applyBorder="1" applyAlignment="1" applyProtection="1">
      <alignment horizontal="center" vertical="center"/>
    </xf>
    <xf numFmtId="174" fontId="12" fillId="3" borderId="25" xfId="0" applyNumberFormat="1" applyFont="1" applyFill="1" applyBorder="1" applyAlignment="1" applyProtection="1">
      <alignment horizontal="center" vertical="center"/>
    </xf>
    <xf numFmtId="0" fontId="7" fillId="4" borderId="27" xfId="0" applyNumberFormat="1" applyFont="1" applyFill="1" applyBorder="1" applyAlignment="1" applyProtection="1">
      <alignment horizontal="left" vertical="center" wrapText="1"/>
      <protection locked="0"/>
    </xf>
    <xf numFmtId="0" fontId="38" fillId="0" borderId="10" xfId="0" applyFont="1" applyBorder="1" applyAlignment="1" applyProtection="1">
      <alignment horizontal="center" vertical="center" wrapText="1"/>
      <protection locked="0"/>
    </xf>
    <xf numFmtId="0" fontId="6" fillId="4" borderId="4" xfId="0" applyFont="1" applyFill="1" applyBorder="1" applyAlignment="1" applyProtection="1">
      <alignment horizontal="center" vertical="center" wrapText="1"/>
    </xf>
    <xf numFmtId="0" fontId="6" fillId="4" borderId="3" xfId="0" applyFont="1" applyFill="1" applyBorder="1" applyAlignment="1" applyProtection="1">
      <alignment horizontal="center" vertical="center" wrapText="1"/>
    </xf>
    <xf numFmtId="0" fontId="0" fillId="4" borderId="5" xfId="0" applyFont="1" applyFill="1" applyBorder="1" applyAlignment="1" applyProtection="1"/>
    <xf numFmtId="0" fontId="0" fillId="4" borderId="6" xfId="0" applyFont="1" applyFill="1" applyBorder="1" applyAlignment="1" applyProtection="1"/>
    <xf numFmtId="0" fontId="0" fillId="4" borderId="1" xfId="0" applyFont="1" applyFill="1" applyBorder="1" applyAlignment="1" applyProtection="1"/>
    <xf numFmtId="0" fontId="0" fillId="4" borderId="2" xfId="0" applyFont="1" applyFill="1" applyBorder="1" applyAlignment="1" applyProtection="1"/>
    <xf numFmtId="0" fontId="0" fillId="0" borderId="0" xfId="0" applyAlignment="1" applyProtection="1"/>
    <xf numFmtId="0" fontId="38" fillId="0" borderId="10" xfId="0" applyFont="1" applyBorder="1" applyAlignment="1" applyProtection="1">
      <alignment horizontal="center"/>
      <protection locked="0"/>
    </xf>
    <xf numFmtId="0" fontId="41" fillId="0" borderId="0" xfId="0" applyFont="1" applyAlignment="1" applyProtection="1">
      <alignment horizontal="center" wrapText="1"/>
    </xf>
    <xf numFmtId="0" fontId="40" fillId="4" borderId="4" xfId="0" applyFont="1" applyFill="1" applyBorder="1" applyAlignment="1" applyProtection="1">
      <alignment horizontal="left" vertical="top" wrapText="1"/>
    </xf>
    <xf numFmtId="0" fontId="40" fillId="4" borderId="3" xfId="0" applyFont="1" applyFill="1" applyBorder="1" applyAlignment="1" applyProtection="1">
      <alignment horizontal="left" vertical="top" wrapText="1"/>
    </xf>
    <xf numFmtId="0" fontId="40" fillId="4" borderId="5" xfId="0" applyFont="1" applyFill="1" applyBorder="1" applyAlignment="1" applyProtection="1">
      <alignment horizontal="left" vertical="top" wrapText="1"/>
    </xf>
    <xf numFmtId="0" fontId="0" fillId="0" borderId="68" xfId="0" applyFont="1" applyFill="1" applyBorder="1" applyAlignment="1" applyProtection="1">
      <alignment horizontal="left" vertical="top" wrapText="1"/>
      <protection locked="0"/>
    </xf>
    <xf numFmtId="0" fontId="0" fillId="0" borderId="69" xfId="0" applyFont="1" applyBorder="1" applyAlignment="1" applyProtection="1">
      <alignment horizontal="left" vertical="top" wrapText="1"/>
      <protection locked="0"/>
    </xf>
    <xf numFmtId="0" fontId="0" fillId="0" borderId="70" xfId="0" applyFont="1" applyBorder="1" applyAlignment="1" applyProtection="1">
      <alignment horizontal="left" vertical="top" wrapText="1"/>
      <protection locked="0"/>
    </xf>
    <xf numFmtId="0" fontId="0" fillId="0" borderId="6" xfId="0" applyFont="1" applyBorder="1" applyAlignment="1" applyProtection="1">
      <alignment horizontal="left" vertical="top" wrapText="1"/>
      <protection locked="0"/>
    </xf>
    <xf numFmtId="0" fontId="0" fillId="0" borderId="1" xfId="0" applyFont="1" applyBorder="1" applyAlignment="1" applyProtection="1">
      <alignment horizontal="left" vertical="top" wrapText="1"/>
      <protection locked="0"/>
    </xf>
    <xf numFmtId="0" fontId="0" fillId="0" borderId="2" xfId="0" applyFont="1" applyBorder="1" applyAlignment="1" applyProtection="1">
      <alignment horizontal="left" vertical="top" wrapText="1"/>
      <protection locked="0"/>
    </xf>
    <xf numFmtId="49" fontId="12" fillId="2" borderId="16" xfId="1" applyNumberFormat="1" applyFont="1" applyFill="1" applyBorder="1" applyAlignment="1" applyProtection="1">
      <alignment horizontal="center" vertical="center"/>
      <protection locked="0"/>
    </xf>
    <xf numFmtId="49" fontId="12" fillId="2" borderId="0" xfId="1" applyNumberFormat="1" applyFont="1" applyFill="1" applyBorder="1" applyAlignment="1" applyProtection="1">
      <alignment horizontal="center" vertical="center"/>
      <protection locked="0"/>
    </xf>
    <xf numFmtId="0" fontId="3" fillId="2" borderId="0" xfId="0" applyFont="1" applyFill="1" applyBorder="1" applyAlignment="1" applyProtection="1">
      <alignment horizontal="left" wrapText="1"/>
    </xf>
    <xf numFmtId="0" fontId="3" fillId="2" borderId="29" xfId="0" applyFont="1" applyFill="1" applyBorder="1" applyAlignment="1" applyProtection="1">
      <alignment horizontal="left" wrapText="1"/>
    </xf>
    <xf numFmtId="0" fontId="10" fillId="2" borderId="0" xfId="2" applyFont="1" applyFill="1" applyBorder="1" applyAlignment="1" applyProtection="1">
      <alignment horizontal="left" wrapText="1"/>
    </xf>
    <xf numFmtId="0" fontId="10" fillId="2" borderId="29" xfId="2" applyFont="1" applyFill="1" applyBorder="1" applyAlignment="1" applyProtection="1">
      <alignment horizontal="left" wrapText="1"/>
    </xf>
    <xf numFmtId="0" fontId="4" fillId="2" borderId="26" xfId="2" applyFont="1" applyFill="1" applyBorder="1" applyAlignment="1" applyProtection="1">
      <alignment horizontal="center"/>
    </xf>
    <xf numFmtId="0" fontId="4" fillId="2" borderId="27" xfId="2" applyFont="1" applyFill="1" applyBorder="1" applyAlignment="1" applyProtection="1">
      <alignment horizontal="center"/>
    </xf>
    <xf numFmtId="0" fontId="4" fillId="2" borderId="28" xfId="2" applyFont="1" applyFill="1" applyBorder="1" applyAlignment="1" applyProtection="1">
      <alignment horizontal="center"/>
    </xf>
    <xf numFmtId="0" fontId="36" fillId="2" borderId="31" xfId="2" applyFont="1" applyFill="1" applyBorder="1" applyAlignment="1" applyProtection="1">
      <alignment horizontal="center"/>
    </xf>
    <xf numFmtId="0" fontId="7" fillId="4" borderId="28" xfId="0" applyNumberFormat="1" applyFont="1" applyFill="1" applyBorder="1" applyAlignment="1" applyProtection="1">
      <alignment horizontal="left" vertical="center" wrapText="1"/>
      <protection locked="0"/>
    </xf>
    <xf numFmtId="165" fontId="3" fillId="2" borderId="16" xfId="3" applyFont="1" applyFill="1" applyBorder="1" applyAlignment="1" applyProtection="1">
      <alignment horizontal="left" wrapText="1"/>
    </xf>
    <xf numFmtId="165" fontId="3" fillId="2" borderId="0" xfId="3" applyFont="1" applyFill="1" applyBorder="1" applyAlignment="1" applyProtection="1">
      <alignment horizontal="left" wrapText="1"/>
    </xf>
    <xf numFmtId="165" fontId="26" fillId="2" borderId="0" xfId="6" applyNumberFormat="1" applyFont="1" applyFill="1" applyBorder="1" applyAlignment="1" applyProtection="1">
      <alignment horizontal="left" wrapText="1"/>
    </xf>
    <xf numFmtId="165" fontId="4" fillId="2" borderId="16" xfId="3" applyFont="1" applyFill="1" applyBorder="1" applyAlignment="1" applyProtection="1">
      <alignment horizontal="left" wrapText="1"/>
    </xf>
    <xf numFmtId="165" fontId="4" fillId="2" borderId="0" xfId="3" applyFont="1" applyFill="1" applyBorder="1" applyAlignment="1" applyProtection="1">
      <alignment horizontal="left" wrapText="1"/>
    </xf>
    <xf numFmtId="165" fontId="10" fillId="2" borderId="16" xfId="6" applyNumberFormat="1" applyFont="1" applyFill="1" applyBorder="1" applyAlignment="1" applyProtection="1">
      <alignment horizontal="left" wrapText="1"/>
    </xf>
    <xf numFmtId="165" fontId="10" fillId="2" borderId="0" xfId="6" applyNumberFormat="1" applyFont="1" applyFill="1" applyBorder="1" applyAlignment="1" applyProtection="1">
      <alignment horizontal="left" wrapText="1"/>
    </xf>
    <xf numFmtId="165" fontId="0" fillId="2" borderId="16" xfId="3" applyFont="1" applyFill="1" applyBorder="1" applyAlignment="1" applyProtection="1">
      <alignment horizontal="left" wrapText="1"/>
    </xf>
    <xf numFmtId="165" fontId="23" fillId="2" borderId="16" xfId="3" applyFont="1" applyFill="1" applyBorder="1" applyAlignment="1" applyProtection="1">
      <alignment horizontal="left" wrapText="1"/>
    </xf>
    <xf numFmtId="165" fontId="23" fillId="2" borderId="0" xfId="3" applyFont="1" applyFill="1" applyBorder="1" applyAlignment="1" applyProtection="1">
      <alignment horizontal="left" wrapText="1"/>
    </xf>
    <xf numFmtId="165" fontId="10" fillId="2" borderId="16" xfId="3" applyFont="1" applyFill="1" applyBorder="1" applyAlignment="1" applyProtection="1">
      <alignment horizontal="left" wrapText="1"/>
    </xf>
    <xf numFmtId="165" fontId="10" fillId="2" borderId="0" xfId="3" applyFont="1" applyFill="1" applyBorder="1" applyAlignment="1" applyProtection="1">
      <alignment horizontal="left" wrapText="1"/>
    </xf>
    <xf numFmtId="165" fontId="3" fillId="4" borderId="14" xfId="3" applyFont="1" applyFill="1" applyBorder="1" applyAlignment="1" applyProtection="1">
      <alignment horizontal="left"/>
    </xf>
    <xf numFmtId="0" fontId="10" fillId="2" borderId="16" xfId="2" applyFont="1" applyFill="1" applyBorder="1" applyAlignment="1" applyProtection="1">
      <alignment horizontal="left" wrapText="1"/>
    </xf>
    <xf numFmtId="0" fontId="0" fillId="2" borderId="16" xfId="0" applyFont="1" applyFill="1" applyBorder="1" applyAlignment="1" applyProtection="1">
      <alignment horizontal="left" wrapText="1"/>
    </xf>
    <xf numFmtId="0" fontId="3" fillId="2" borderId="16" xfId="0" applyFont="1" applyFill="1" applyBorder="1" applyAlignment="1" applyProtection="1">
      <alignment horizontal="left" wrapText="1"/>
    </xf>
    <xf numFmtId="0" fontId="32" fillId="2" borderId="0" xfId="2" applyFont="1" applyFill="1" applyBorder="1" applyAlignment="1" applyProtection="1">
      <alignment horizontal="center"/>
    </xf>
    <xf numFmtId="0" fontId="32" fillId="2" borderId="31" xfId="2" applyFont="1" applyFill="1" applyBorder="1" applyAlignment="1" applyProtection="1">
      <alignment horizontal="center"/>
    </xf>
    <xf numFmtId="165" fontId="40" fillId="2" borderId="31" xfId="3" applyFont="1" applyFill="1" applyBorder="1" applyAlignment="1" applyProtection="1">
      <alignment horizontal="center"/>
    </xf>
    <xf numFmtId="165" fontId="3" fillId="2" borderId="16" xfId="3" applyFont="1" applyFill="1" applyBorder="1" applyAlignment="1" applyProtection="1">
      <alignment horizontal="center" wrapText="1"/>
    </xf>
    <xf numFmtId="165" fontId="3" fillId="2" borderId="0" xfId="3" applyFont="1" applyFill="1" applyBorder="1" applyAlignment="1" applyProtection="1">
      <alignment horizontal="center" wrapText="1"/>
    </xf>
    <xf numFmtId="165" fontId="27" fillId="2" borderId="16" xfId="3" applyFont="1" applyFill="1" applyBorder="1" applyAlignment="1" applyProtection="1">
      <alignment horizontal="left" wrapText="1"/>
    </xf>
    <xf numFmtId="165" fontId="27" fillId="2" borderId="0" xfId="3" applyFont="1" applyFill="1" applyBorder="1" applyAlignment="1" applyProtection="1">
      <alignment horizontal="left" wrapText="1"/>
    </xf>
    <xf numFmtId="165" fontId="27" fillId="2" borderId="16" xfId="3" applyFont="1" applyFill="1" applyBorder="1" applyAlignment="1" applyProtection="1">
      <alignment horizontal="center"/>
    </xf>
    <xf numFmtId="165" fontId="27" fillId="2" borderId="0" xfId="3" applyFont="1" applyFill="1" applyBorder="1" applyAlignment="1" applyProtection="1">
      <alignment horizontal="center"/>
    </xf>
    <xf numFmtId="0" fontId="0" fillId="0" borderId="0" xfId="0" applyAlignment="1" applyProtection="1">
      <alignment horizontal="left" vertical="top" wrapText="1"/>
    </xf>
    <xf numFmtId="0" fontId="0" fillId="0" borderId="31" xfId="0" applyBorder="1" applyAlignment="1" applyProtection="1">
      <alignment horizontal="center"/>
      <protection locked="0"/>
    </xf>
    <xf numFmtId="0" fontId="19" fillId="0" borderId="0" xfId="0" applyFont="1" applyAlignment="1" applyProtection="1">
      <alignment horizontal="left" vertical="center" wrapText="1"/>
    </xf>
    <xf numFmtId="0" fontId="0" fillId="0" borderId="0" xfId="0" applyAlignment="1"/>
    <xf numFmtId="0" fontId="0" fillId="2" borderId="0" xfId="0" applyFill="1" applyAlignment="1" applyProtection="1">
      <alignment horizontal="justify" vertical="top" wrapText="1"/>
    </xf>
    <xf numFmtId="176" fontId="0" fillId="0" borderId="31" xfId="0" applyNumberFormat="1" applyBorder="1" applyAlignment="1" applyProtection="1">
      <alignment horizontal="center"/>
      <protection locked="0"/>
    </xf>
    <xf numFmtId="0" fontId="0" fillId="0" borderId="33" xfId="0" applyFill="1" applyBorder="1" applyAlignment="1" applyProtection="1">
      <alignment horizontal="center"/>
      <protection locked="0"/>
    </xf>
    <xf numFmtId="0" fontId="0" fillId="0" borderId="34" xfId="0" applyFill="1" applyBorder="1" applyAlignment="1" applyProtection="1">
      <alignment horizontal="center"/>
      <protection locked="0"/>
    </xf>
    <xf numFmtId="0" fontId="0" fillId="0" borderId="35" xfId="0" applyBorder="1" applyAlignment="1" applyProtection="1">
      <protection locked="0"/>
    </xf>
    <xf numFmtId="0" fontId="0" fillId="0" borderId="16" xfId="0" applyFill="1" applyBorder="1" applyAlignment="1" applyProtection="1">
      <alignment horizontal="center"/>
      <protection locked="0"/>
    </xf>
    <xf numFmtId="0" fontId="0" fillId="0" borderId="0" xfId="0" applyFill="1" applyBorder="1" applyAlignment="1" applyProtection="1">
      <alignment horizontal="center"/>
      <protection locked="0"/>
    </xf>
    <xf numFmtId="0" fontId="0" fillId="0" borderId="29" xfId="0" applyBorder="1" applyAlignment="1" applyProtection="1">
      <protection locked="0"/>
    </xf>
    <xf numFmtId="0" fontId="0" fillId="0" borderId="30" xfId="0" applyFill="1" applyBorder="1" applyAlignment="1" applyProtection="1">
      <alignment horizontal="center"/>
      <protection locked="0"/>
    </xf>
    <xf numFmtId="0" fontId="0" fillId="0" borderId="31" xfId="0" applyFill="1" applyBorder="1" applyAlignment="1" applyProtection="1">
      <alignment horizontal="center"/>
      <protection locked="0"/>
    </xf>
    <xf numFmtId="0" fontId="0" fillId="0" borderId="36" xfId="0" applyBorder="1" applyAlignment="1" applyProtection="1">
      <protection locked="0"/>
    </xf>
    <xf numFmtId="0" fontId="0" fillId="0" borderId="0" xfId="0" applyAlignment="1" applyProtection="1">
      <alignment vertical="top" wrapText="1"/>
      <protection locked="0"/>
    </xf>
    <xf numFmtId="0" fontId="0" fillId="0" borderId="0" xfId="0" applyBorder="1" applyAlignment="1" applyProtection="1"/>
    <xf numFmtId="0" fontId="0" fillId="0" borderId="0" xfId="0" applyAlignment="1" applyProtection="1">
      <alignment vertical="center" wrapText="1"/>
      <protection locked="0"/>
    </xf>
    <xf numFmtId="0" fontId="0" fillId="0" borderId="0" xfId="0" applyAlignment="1" applyProtection="1">
      <alignment wrapText="1"/>
    </xf>
    <xf numFmtId="0" fontId="10" fillId="0" borderId="0" xfId="0" applyFont="1" applyAlignment="1" applyProtection="1">
      <alignment vertical="top" wrapText="1"/>
    </xf>
    <xf numFmtId="0" fontId="0" fillId="0" borderId="0" xfId="0" applyAlignment="1">
      <alignment vertical="top"/>
    </xf>
    <xf numFmtId="0" fontId="0" fillId="0" borderId="0" xfId="0" applyFont="1" applyAlignment="1" applyProtection="1">
      <alignment horizontal="justify" vertical="top" wrapText="1"/>
    </xf>
    <xf numFmtId="0" fontId="0" fillId="0" borderId="0" xfId="0" applyAlignment="1" applyProtection="1">
      <alignment horizontal="justify" vertical="top" wrapText="1"/>
    </xf>
    <xf numFmtId="0" fontId="0" fillId="0" borderId="0" xfId="0" applyAlignment="1" applyProtection="1">
      <alignment horizontal="left" indent="1"/>
      <protection locked="0"/>
    </xf>
    <xf numFmtId="0" fontId="2" fillId="0" borderId="0" xfId="0" applyFont="1" applyAlignment="1">
      <alignment horizontal="left" vertical="center" wrapText="1" indent="1"/>
    </xf>
    <xf numFmtId="0" fontId="7" fillId="0" borderId="0" xfId="0" applyFont="1" applyAlignment="1">
      <alignment horizontal="left" vertical="center" wrapText="1" indent="1"/>
    </xf>
    <xf numFmtId="0" fontId="0" fillId="0" borderId="0" xfId="0" applyFill="1" applyAlignment="1">
      <alignment horizontal="left" wrapText="1" indent="1"/>
    </xf>
    <xf numFmtId="0" fontId="0" fillId="2" borderId="0" xfId="0" applyFill="1" applyAlignment="1">
      <alignment horizontal="left" indent="1"/>
    </xf>
    <xf numFmtId="0" fontId="0" fillId="0" borderId="0" xfId="0" applyAlignment="1">
      <alignment horizontal="left" vertical="top" wrapText="1" indent="1"/>
    </xf>
    <xf numFmtId="0" fontId="22" fillId="0" borderId="0" xfId="0" applyFont="1" applyAlignment="1">
      <alignment horizontal="left" vertical="center" wrapText="1"/>
    </xf>
    <xf numFmtId="0" fontId="0" fillId="0" borderId="0" xfId="0" applyAlignment="1">
      <alignment horizontal="left" indent="1"/>
    </xf>
    <xf numFmtId="0" fontId="50" fillId="0" borderId="14" xfId="10" applyFont="1" applyBorder="1" applyAlignment="1" applyProtection="1">
      <alignment vertical="top"/>
      <protection locked="0"/>
    </xf>
    <xf numFmtId="0" fontId="0" fillId="0" borderId="14" xfId="0" applyBorder="1" applyAlignment="1">
      <alignment vertical="top"/>
    </xf>
    <xf numFmtId="0" fontId="0" fillId="0" borderId="14" xfId="0" applyBorder="1" applyAlignment="1"/>
    <xf numFmtId="0" fontId="68" fillId="0" borderId="0" xfId="10" applyFont="1" applyAlignment="1" applyProtection="1">
      <alignment horizontal="center" vertical="center" wrapText="1"/>
    </xf>
    <xf numFmtId="0" fontId="53" fillId="0" borderId="0" xfId="10" applyFont="1" applyAlignment="1" applyProtection="1">
      <alignment horizontal="center" wrapText="1"/>
      <protection locked="0"/>
    </xf>
    <xf numFmtId="0" fontId="50" fillId="0" borderId="14" xfId="10" applyFont="1" applyBorder="1" applyAlignment="1" applyProtection="1">
      <alignment horizontal="left" vertical="top"/>
      <protection locked="0"/>
    </xf>
    <xf numFmtId="0" fontId="0" fillId="0" borderId="14" xfId="0" applyBorder="1" applyAlignment="1">
      <alignment horizontal="left" vertical="top"/>
    </xf>
    <xf numFmtId="0" fontId="60" fillId="7" borderId="0" xfId="9" applyNumberFormat="1" applyFont="1" applyBorder="1" applyAlignment="1" applyProtection="1">
      <alignment horizontal="center"/>
      <protection locked="0"/>
    </xf>
    <xf numFmtId="184" fontId="72" fillId="17" borderId="82" xfId="17" applyNumberFormat="1" applyFont="1" applyFill="1" applyBorder="1" applyAlignment="1">
      <alignment vertical="center" shrinkToFit="1"/>
    </xf>
    <xf numFmtId="0" fontId="70" fillId="0" borderId="83" xfId="17" applyFont="1" applyBorder="1"/>
    <xf numFmtId="0" fontId="71" fillId="0" borderId="0" xfId="17" applyFont="1" applyAlignment="1">
      <alignment horizontal="center" vertical="center" shrinkToFit="1"/>
    </xf>
    <xf numFmtId="0" fontId="69" fillId="0" borderId="0" xfId="17" applyFont="1" applyAlignment="1"/>
    <xf numFmtId="0" fontId="73" fillId="22" borderId="0" xfId="17" applyFont="1" applyFill="1" applyBorder="1" applyAlignment="1">
      <alignment horizontal="center" vertical="center" shrinkToFit="1"/>
    </xf>
    <xf numFmtId="0" fontId="70" fillId="0" borderId="87" xfId="17" applyFont="1" applyBorder="1"/>
    <xf numFmtId="0" fontId="71" fillId="21" borderId="0" xfId="17" applyFont="1" applyFill="1" applyBorder="1" applyAlignment="1">
      <alignment horizontal="center" vertical="center" shrinkToFit="1"/>
    </xf>
    <xf numFmtId="0" fontId="74" fillId="24" borderId="0" xfId="17" applyFont="1" applyFill="1" applyBorder="1" applyAlignment="1">
      <alignment horizontal="center" shrinkToFit="1"/>
    </xf>
    <xf numFmtId="0" fontId="71" fillId="19" borderId="0" xfId="17" applyFont="1" applyFill="1" applyBorder="1" applyAlignment="1">
      <alignment horizontal="center" vertical="center" shrinkToFit="1"/>
    </xf>
    <xf numFmtId="0" fontId="71" fillId="20" borderId="0" xfId="17" applyFont="1" applyFill="1" applyBorder="1" applyAlignment="1">
      <alignment horizontal="center" vertical="center" shrinkToFit="1"/>
    </xf>
    <xf numFmtId="0" fontId="71" fillId="16" borderId="79" xfId="18" applyFont="1" applyBorder="1" applyAlignment="1">
      <alignment horizontal="center" vertical="center" shrinkToFit="1"/>
    </xf>
    <xf numFmtId="0" fontId="70" fillId="16" borderId="88" xfId="18" applyFont="1" applyBorder="1"/>
    <xf numFmtId="0" fontId="71" fillId="16" borderId="86" xfId="18" applyFont="1" applyBorder="1" applyAlignment="1">
      <alignment horizontal="center" vertical="center" shrinkToFit="1"/>
    </xf>
    <xf numFmtId="0" fontId="70" fillId="16" borderId="85" xfId="18" applyFont="1" applyBorder="1"/>
    <xf numFmtId="0" fontId="71" fillId="0" borderId="107" xfId="17" applyFont="1" applyBorder="1" applyAlignment="1">
      <alignment horizontal="left" wrapText="1"/>
    </xf>
    <xf numFmtId="0" fontId="70" fillId="0" borderId="69" xfId="17" applyFont="1" applyBorder="1"/>
    <xf numFmtId="0" fontId="70" fillId="0" borderId="96" xfId="17" applyFont="1" applyBorder="1"/>
    <xf numFmtId="0" fontId="70" fillId="0" borderId="106" xfId="17" applyFont="1" applyBorder="1"/>
    <xf numFmtId="0" fontId="70" fillId="0" borderId="100" xfId="17" applyFont="1" applyBorder="1"/>
    <xf numFmtId="0" fontId="70" fillId="0" borderId="84" xfId="17" applyFont="1" applyBorder="1"/>
    <xf numFmtId="0" fontId="71" fillId="0" borderId="69" xfId="17" applyFont="1" applyBorder="1" applyAlignment="1">
      <alignment horizontal="center" vertical="center" shrinkToFit="1"/>
    </xf>
    <xf numFmtId="0" fontId="71" fillId="0" borderId="100" xfId="17" applyFont="1" applyBorder="1" applyAlignment="1">
      <alignment horizontal="center" vertical="center" shrinkToFit="1"/>
    </xf>
    <xf numFmtId="0" fontId="71" fillId="20" borderId="0" xfId="17" applyFont="1" applyFill="1" applyBorder="1" applyAlignment="1">
      <alignment horizontal="center" shrinkToFit="1"/>
    </xf>
    <xf numFmtId="0" fontId="74" fillId="23" borderId="0" xfId="17" applyFont="1" applyFill="1" applyBorder="1" applyAlignment="1">
      <alignment horizontal="center" vertical="center" shrinkToFit="1"/>
    </xf>
    <xf numFmtId="0" fontId="71" fillId="17" borderId="106" xfId="17" applyFont="1" applyFill="1" applyBorder="1" applyAlignment="1">
      <alignment horizontal="center" vertical="top"/>
    </xf>
    <xf numFmtId="0" fontId="71" fillId="0" borderId="110" xfId="17" applyFont="1" applyBorder="1" applyAlignment="1">
      <alignment horizontal="center" vertical="top"/>
    </xf>
    <xf numFmtId="0" fontId="77" fillId="0" borderId="107" xfId="17" applyFont="1" applyBorder="1" applyAlignment="1">
      <alignment horizontal="left" vertical="center"/>
    </xf>
    <xf numFmtId="0" fontId="73" fillId="22" borderId="110" xfId="17" applyFont="1" applyFill="1" applyBorder="1" applyAlignment="1">
      <alignment horizontal="left" vertical="top"/>
    </xf>
    <xf numFmtId="0" fontId="70" fillId="0" borderId="0" xfId="17" applyFont="1" applyBorder="1"/>
    <xf numFmtId="0" fontId="71" fillId="0" borderId="110" xfId="17" applyFont="1" applyBorder="1" applyAlignment="1">
      <alignment horizontal="center" vertical="center" shrinkToFit="1"/>
    </xf>
    <xf numFmtId="0" fontId="71" fillId="0" borderId="106" xfId="17" applyFont="1" applyBorder="1" applyAlignment="1">
      <alignment horizontal="center" vertical="center" shrinkToFit="1"/>
    </xf>
    <xf numFmtId="0" fontId="74" fillId="24" borderId="110" xfId="17" applyFont="1" applyFill="1" applyBorder="1" applyAlignment="1">
      <alignment horizontal="center" vertical="top"/>
    </xf>
    <xf numFmtId="0" fontId="71" fillId="24" borderId="110" xfId="17" applyFont="1" applyFill="1" applyBorder="1" applyAlignment="1">
      <alignment horizontal="center" vertical="top"/>
    </xf>
    <xf numFmtId="0" fontId="71" fillId="0" borderId="107" xfId="17" applyFont="1" applyBorder="1" applyAlignment="1">
      <alignment horizontal="center" vertical="center" shrinkToFit="1"/>
    </xf>
    <xf numFmtId="0" fontId="70" fillId="19" borderId="112" xfId="17" applyFont="1" applyFill="1" applyBorder="1" applyAlignment="1">
      <alignment horizontal="center"/>
    </xf>
    <xf numFmtId="0" fontId="70" fillId="0" borderId="102" xfId="17" applyFont="1" applyBorder="1"/>
    <xf numFmtId="0" fontId="70" fillId="0" borderId="101" xfId="17" applyFont="1" applyBorder="1"/>
    <xf numFmtId="0" fontId="70" fillId="0" borderId="111" xfId="17" applyFont="1" applyBorder="1" applyAlignment="1">
      <alignment horizontal="center" vertical="center"/>
    </xf>
    <xf numFmtId="0" fontId="70" fillId="0" borderId="109" xfId="17" applyFont="1" applyBorder="1"/>
    <xf numFmtId="0" fontId="70" fillId="0" borderId="108" xfId="17" applyFont="1" applyBorder="1"/>
    <xf numFmtId="0" fontId="80" fillId="0" borderId="112" xfId="17" applyFont="1" applyBorder="1" applyAlignment="1">
      <alignment horizontal="center"/>
    </xf>
    <xf numFmtId="0" fontId="75" fillId="27" borderId="112" xfId="17" applyFont="1" applyFill="1" applyBorder="1" applyAlignment="1">
      <alignment horizontal="center"/>
    </xf>
    <xf numFmtId="0" fontId="70" fillId="0" borderId="112" xfId="17" applyFont="1" applyBorder="1"/>
    <xf numFmtId="0" fontId="70" fillId="0" borderId="112" xfId="17" applyFont="1" applyBorder="1" applyAlignment="1">
      <alignment horizontal="left"/>
    </xf>
    <xf numFmtId="0" fontId="75" fillId="27" borderId="112" xfId="17" quotePrefix="1" applyFont="1" applyFill="1" applyBorder="1" applyAlignment="1">
      <alignment horizontal="center"/>
    </xf>
    <xf numFmtId="0" fontId="75" fillId="0" borderId="112" xfId="17" applyFont="1" applyBorder="1" applyAlignment="1">
      <alignment horizontal="center"/>
    </xf>
    <xf numFmtId="0" fontId="75" fillId="26" borderId="112" xfId="17" applyFont="1" applyFill="1" applyBorder="1" applyAlignment="1">
      <alignment horizontal="center"/>
    </xf>
    <xf numFmtId="0" fontId="70" fillId="0" borderId="107" xfId="17" applyFont="1" applyBorder="1" applyAlignment="1">
      <alignment horizontal="left"/>
    </xf>
    <xf numFmtId="0" fontId="80" fillId="25" borderId="112" xfId="17" applyFont="1" applyFill="1" applyBorder="1" applyAlignment="1">
      <alignment horizontal="center"/>
    </xf>
  </cellXfs>
  <cellStyles count="19">
    <cellStyle name="Activity" xfId="12"/>
    <cellStyle name="Comma" xfId="1" builtinId="3"/>
    <cellStyle name="Comma 2" xfId="4"/>
    <cellStyle name="Comma 3" xfId="16"/>
    <cellStyle name="Currency 2" xfId="5"/>
    <cellStyle name="Currency 3" xfId="8"/>
    <cellStyle name="Currency 4" xfId="11"/>
    <cellStyle name="Hyperlink" xfId="6" builtinId="8"/>
    <cellStyle name="Milliers 2" xfId="3"/>
    <cellStyle name="Normal" xfId="0" builtinId="0"/>
    <cellStyle name="Normal 2" xfId="2"/>
    <cellStyle name="Normal 3" xfId="10"/>
    <cellStyle name="Normal 4" xfId="7"/>
    <cellStyle name="Normal 5" xfId="17"/>
    <cellStyle name="Note 2" xfId="18"/>
    <cellStyle name="Output" xfId="9" builtinId="21"/>
    <cellStyle name="Percent 2" xfId="15"/>
    <cellStyle name="Period Headers" xfId="13"/>
    <cellStyle name="Project Headers" xfId="14"/>
  </cellStyles>
  <dxfs count="10">
    <dxf>
      <border>
        <top style="thin">
          <color theme="7"/>
        </top>
        <vertical/>
        <horizontal/>
      </border>
    </dxf>
    <dxf>
      <fill>
        <patternFill>
          <bgColor theme="9" tint="0.59996337778862885"/>
        </patternFill>
      </fill>
      <border>
        <left style="thin">
          <color theme="9" tint="-0.24994659260841701"/>
        </left>
        <right style="thin">
          <color theme="9" tint="-0.24994659260841701"/>
        </right>
        <bottom style="thin">
          <color theme="7"/>
        </bottom>
        <vertical/>
        <horizontal/>
      </border>
    </dxf>
    <dxf>
      <border>
        <top style="thin">
          <color theme="7"/>
        </top>
        <vertical/>
        <horizontal/>
      </border>
    </dxf>
    <dxf>
      <fill>
        <patternFill>
          <bgColor theme="0"/>
        </patternFill>
      </fill>
      <border>
        <bottom style="thin">
          <color theme="0"/>
        </bottom>
        <vertical/>
        <horizontal/>
      </border>
    </dxf>
    <dxf>
      <fill>
        <patternFill>
          <bgColor theme="0" tint="-4.9989318521683403E-2"/>
        </patternFill>
      </fill>
      <border>
        <bottom style="thin">
          <color theme="0"/>
        </bottom>
        <vertical/>
        <horizontal/>
      </border>
    </dxf>
    <dxf>
      <fill>
        <patternFill>
          <bgColor theme="9" tint="0.59996337778862885"/>
        </patternFill>
      </fill>
      <border>
        <left style="thin">
          <color theme="9" tint="-0.24994659260841701"/>
        </left>
        <right style="thin">
          <color theme="9" tint="-0.24994659260841701"/>
        </right>
        <bottom style="thin">
          <color theme="9" tint="0.59996337778862885"/>
        </bottom>
        <vertical/>
        <horizontal/>
      </border>
    </dxf>
    <dxf>
      <font>
        <strike/>
        <color auto="1"/>
      </font>
      <fill>
        <patternFill patternType="darkGray">
          <fgColor rgb="FFFFC000"/>
          <bgColor auto="1"/>
        </patternFill>
      </fill>
      <border>
        <bottom style="thin">
          <color theme="0"/>
        </bottom>
      </border>
    </dxf>
    <dxf>
      <font>
        <b/>
        <i val="0"/>
        <color theme="9" tint="-0.24994659260841701"/>
      </font>
    </dxf>
    <dxf>
      <font>
        <b/>
        <i val="0"/>
        <color rgb="FFFF0000"/>
      </font>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4.xml"/><Relationship Id="rId39" Type="http://schemas.openxmlformats.org/officeDocument/2006/relationships/customXml" Target="../customXml/item2.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3.xml"/><Relationship Id="rId33" Type="http://schemas.openxmlformats.org/officeDocument/2006/relationships/externalLink" Target="externalLinks/externalLink11.xml"/><Relationship Id="rId38"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7.xml"/><Relationship Id="rId41"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2.xml"/><Relationship Id="rId32" Type="http://schemas.openxmlformats.org/officeDocument/2006/relationships/externalLink" Target="externalLinks/externalLink10.xml"/><Relationship Id="rId37" Type="http://schemas.openxmlformats.org/officeDocument/2006/relationships/calcChain" Target="calcChain.xml"/><Relationship Id="rId40"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1.xml"/><Relationship Id="rId28" Type="http://schemas.openxmlformats.org/officeDocument/2006/relationships/externalLink" Target="externalLinks/externalLink6.xml"/><Relationship Id="rId36"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5.xml"/><Relationship Id="rId30" Type="http://schemas.openxmlformats.org/officeDocument/2006/relationships/externalLink" Target="externalLinks/externalLink8.xml"/><Relationship Id="rId35"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3" Type="http://schemas.openxmlformats.org/officeDocument/2006/relationships/themeOverride" Target="../theme/themeOverride1.xml"/><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1"/>
    <c:plotArea>
      <c:layout>
        <c:manualLayout>
          <c:layoutTarget val="inner"/>
          <c:xMode val="edge"/>
          <c:yMode val="edge"/>
          <c:x val="0.28619225721784775"/>
          <c:y val="0.11327209098862642"/>
          <c:w val="0.42761548556430445"/>
          <c:h val="0.71269247594050744"/>
        </c:manualLayout>
      </c:layout>
      <c:radarChart>
        <c:radarStyle val="marker"/>
        <c:varyColors val="0"/>
        <c:ser>
          <c:idx val="0"/>
          <c:order val="0"/>
          <c:tx>
            <c:strRef>
              <c:f>'BP - Competition'!$B$3</c:f>
              <c:strCache>
                <c:ptCount val="1"/>
                <c:pt idx="0">
                  <c:v>My business </c:v>
                </c:pt>
              </c:strCache>
            </c:strRef>
          </c:tx>
          <c:spPr>
            <a:ln w="28575" cap="rnd">
              <a:solidFill>
                <a:schemeClr val="accent1">
                  <a:shade val="58000"/>
                </a:schemeClr>
              </a:solidFill>
              <a:round/>
            </a:ln>
            <a:effectLst/>
          </c:spPr>
          <c:marker>
            <c:symbol val="none"/>
          </c:marker>
          <c:cat>
            <c:numLit>
              <c:formatCode>General</c:formatCode>
              <c:ptCount val="5"/>
              <c:pt idx="0">
                <c:v>0</c:v>
              </c:pt>
              <c:pt idx="1">
                <c:v>0</c:v>
              </c:pt>
              <c:pt idx="2">
                <c:v>0</c:v>
              </c:pt>
              <c:pt idx="3">
                <c:v>0</c:v>
              </c:pt>
              <c:pt idx="4">
                <c:v>0</c:v>
              </c:pt>
            </c:numLit>
          </c:cat>
          <c:val>
            <c:numRef>
              <c:f>'BP - Competition'!$B$4:$B$8</c:f>
              <c:numCache>
                <c:formatCode>General</c:formatCode>
                <c:ptCount val="5"/>
                <c:pt idx="0">
                  <c:v>5</c:v>
                </c:pt>
                <c:pt idx="1">
                  <c:v>3</c:v>
                </c:pt>
                <c:pt idx="2">
                  <c:v>2</c:v>
                </c:pt>
                <c:pt idx="3">
                  <c:v>4</c:v>
                </c:pt>
                <c:pt idx="4">
                  <c:v>3</c:v>
                </c:pt>
              </c:numCache>
            </c:numRef>
          </c:val>
          <c:extLst>
            <c:ext xmlns:c16="http://schemas.microsoft.com/office/drawing/2014/chart" uri="{C3380CC4-5D6E-409C-BE32-E72D297353CC}">
              <c16:uniqueId val="{00000000-8E81-4363-8CDB-BAEC77F4B84E}"/>
            </c:ext>
          </c:extLst>
        </c:ser>
        <c:ser>
          <c:idx val="1"/>
          <c:order val="1"/>
          <c:tx>
            <c:strRef>
              <c:f>'BP - Competition'!$C$3</c:f>
              <c:strCache>
                <c:ptCount val="1"/>
                <c:pt idx="0">
                  <c:v>Competitor 1</c:v>
                </c:pt>
              </c:strCache>
            </c:strRef>
          </c:tx>
          <c:spPr>
            <a:ln w="28575" cap="rnd">
              <a:solidFill>
                <a:schemeClr val="accent1">
                  <a:shade val="86000"/>
                </a:schemeClr>
              </a:solidFill>
              <a:round/>
            </a:ln>
            <a:effectLst/>
          </c:spPr>
          <c:marker>
            <c:symbol val="none"/>
          </c:marker>
          <c:cat>
            <c:numLit>
              <c:formatCode>General</c:formatCode>
              <c:ptCount val="5"/>
              <c:pt idx="0">
                <c:v>0</c:v>
              </c:pt>
              <c:pt idx="1">
                <c:v>0</c:v>
              </c:pt>
              <c:pt idx="2">
                <c:v>0</c:v>
              </c:pt>
              <c:pt idx="3">
                <c:v>0</c:v>
              </c:pt>
              <c:pt idx="4">
                <c:v>0</c:v>
              </c:pt>
            </c:numLit>
          </c:cat>
          <c:val>
            <c:numRef>
              <c:f>'BP - Competition'!$C$4:$C$8</c:f>
              <c:numCache>
                <c:formatCode>General</c:formatCode>
                <c:ptCount val="5"/>
                <c:pt idx="0">
                  <c:v>4</c:v>
                </c:pt>
                <c:pt idx="1">
                  <c:v>3</c:v>
                </c:pt>
                <c:pt idx="2">
                  <c:v>1</c:v>
                </c:pt>
                <c:pt idx="3">
                  <c:v>4</c:v>
                </c:pt>
                <c:pt idx="4">
                  <c:v>3</c:v>
                </c:pt>
              </c:numCache>
            </c:numRef>
          </c:val>
          <c:extLst>
            <c:ext xmlns:c16="http://schemas.microsoft.com/office/drawing/2014/chart" uri="{C3380CC4-5D6E-409C-BE32-E72D297353CC}">
              <c16:uniqueId val="{00000001-8E81-4363-8CDB-BAEC77F4B84E}"/>
            </c:ext>
          </c:extLst>
        </c:ser>
        <c:ser>
          <c:idx val="2"/>
          <c:order val="2"/>
          <c:tx>
            <c:strRef>
              <c:f>'BP - Competition'!$D$3</c:f>
              <c:strCache>
                <c:ptCount val="1"/>
                <c:pt idx="0">
                  <c:v>Competitor 2</c:v>
                </c:pt>
              </c:strCache>
            </c:strRef>
          </c:tx>
          <c:spPr>
            <a:ln w="28575" cap="rnd">
              <a:solidFill>
                <a:schemeClr val="accent1">
                  <a:tint val="86000"/>
                </a:schemeClr>
              </a:solidFill>
              <a:round/>
            </a:ln>
            <a:effectLst/>
          </c:spPr>
          <c:marker>
            <c:symbol val="none"/>
          </c:marker>
          <c:cat>
            <c:numLit>
              <c:formatCode>General</c:formatCode>
              <c:ptCount val="5"/>
              <c:pt idx="0">
                <c:v>0</c:v>
              </c:pt>
              <c:pt idx="1">
                <c:v>0</c:v>
              </c:pt>
              <c:pt idx="2">
                <c:v>0</c:v>
              </c:pt>
              <c:pt idx="3">
                <c:v>0</c:v>
              </c:pt>
              <c:pt idx="4">
                <c:v>0</c:v>
              </c:pt>
            </c:numLit>
          </c:cat>
          <c:val>
            <c:numRef>
              <c:f>'BP - Competition'!$D$4:$D$8</c:f>
              <c:numCache>
                <c:formatCode>General</c:formatCode>
                <c:ptCount val="5"/>
                <c:pt idx="0">
                  <c:v>3</c:v>
                </c:pt>
                <c:pt idx="1">
                  <c:v>3</c:v>
                </c:pt>
                <c:pt idx="2">
                  <c:v>3</c:v>
                </c:pt>
                <c:pt idx="3">
                  <c:v>4</c:v>
                </c:pt>
                <c:pt idx="4">
                  <c:v>4</c:v>
                </c:pt>
              </c:numCache>
            </c:numRef>
          </c:val>
          <c:extLst>
            <c:ext xmlns:c16="http://schemas.microsoft.com/office/drawing/2014/chart" uri="{C3380CC4-5D6E-409C-BE32-E72D297353CC}">
              <c16:uniqueId val="{00000002-8E81-4363-8CDB-BAEC77F4B84E}"/>
            </c:ext>
          </c:extLst>
        </c:ser>
        <c:ser>
          <c:idx val="3"/>
          <c:order val="3"/>
          <c:tx>
            <c:strRef>
              <c:f>'BP - Competition'!$E$3</c:f>
              <c:strCache>
                <c:ptCount val="1"/>
                <c:pt idx="0">
                  <c:v>Competitor 3</c:v>
                </c:pt>
              </c:strCache>
            </c:strRef>
          </c:tx>
          <c:spPr>
            <a:ln w="28575" cap="rnd">
              <a:solidFill>
                <a:schemeClr val="accent1">
                  <a:tint val="58000"/>
                </a:schemeClr>
              </a:solidFill>
              <a:round/>
            </a:ln>
            <a:effectLst/>
          </c:spPr>
          <c:marker>
            <c:symbol val="none"/>
          </c:marker>
          <c:cat>
            <c:numLit>
              <c:formatCode>General</c:formatCode>
              <c:ptCount val="5"/>
              <c:pt idx="0">
                <c:v>0</c:v>
              </c:pt>
              <c:pt idx="1">
                <c:v>0</c:v>
              </c:pt>
              <c:pt idx="2">
                <c:v>0</c:v>
              </c:pt>
              <c:pt idx="3">
                <c:v>0</c:v>
              </c:pt>
              <c:pt idx="4">
                <c:v>0</c:v>
              </c:pt>
            </c:numLit>
          </c:cat>
          <c:val>
            <c:numRef>
              <c:f>'BP - Competition'!$E$4:$E$8</c:f>
              <c:numCache>
                <c:formatCode>General</c:formatCode>
                <c:ptCount val="5"/>
                <c:pt idx="0">
                  <c:v>5</c:v>
                </c:pt>
                <c:pt idx="1">
                  <c:v>4</c:v>
                </c:pt>
                <c:pt idx="2">
                  <c:v>2</c:v>
                </c:pt>
                <c:pt idx="3">
                  <c:v>2</c:v>
                </c:pt>
                <c:pt idx="4">
                  <c:v>2</c:v>
                </c:pt>
              </c:numCache>
            </c:numRef>
          </c:val>
          <c:extLst>
            <c:ext xmlns:c16="http://schemas.microsoft.com/office/drawing/2014/chart" uri="{C3380CC4-5D6E-409C-BE32-E72D297353CC}">
              <c16:uniqueId val="{00000003-8E81-4363-8CDB-BAEC77F4B84E}"/>
            </c:ext>
          </c:extLst>
        </c:ser>
        <c:dLbls>
          <c:showLegendKey val="0"/>
          <c:showVal val="0"/>
          <c:showCatName val="0"/>
          <c:showSerName val="0"/>
          <c:showPercent val="0"/>
          <c:showBubbleSize val="0"/>
        </c:dLbls>
        <c:axId val="216641728"/>
        <c:axId val="216642120"/>
      </c:radarChart>
      <c:catAx>
        <c:axId val="21664172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16642120"/>
        <c:crosses val="autoZero"/>
        <c:auto val="1"/>
        <c:lblAlgn val="ctr"/>
        <c:lblOffset val="100"/>
        <c:noMultiLvlLbl val="0"/>
      </c:catAx>
      <c:valAx>
        <c:axId val="21664212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16641728"/>
        <c:crosses val="autoZero"/>
        <c:crossBetween val="between"/>
      </c:valAx>
      <c:spPr>
        <a:noFill/>
        <a:ln>
          <a:noFill/>
        </a:ln>
        <a:effectLst/>
      </c:spPr>
    </c:plotArea>
    <c:legend>
      <c:legendPos val="t"/>
      <c:layout>
        <c:manualLayout>
          <c:xMode val="edge"/>
          <c:yMode val="edge"/>
          <c:x val="3.888888888888889E-2"/>
          <c:y val="0.89351851851851849"/>
          <c:w val="0.9"/>
          <c:h val="7.8125546806649182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'BP - Strategic plan'!$B$3</c:f>
              <c:strCache>
                <c:ptCount val="1"/>
                <c:pt idx="0">
                  <c:v>Start date</c:v>
                </c:pt>
              </c:strCache>
            </c:strRef>
          </c:tx>
          <c:spPr>
            <a:noFill/>
            <a:ln>
              <a:noFill/>
            </a:ln>
            <a:effectLst/>
          </c:spPr>
          <c:invertIfNegative val="0"/>
          <c:cat>
            <c:strRef>
              <c:f>'BP - Strategic plan'!$A$4:$A$13</c:f>
              <c:strCache>
                <c:ptCount val="10"/>
                <c:pt idx="0">
                  <c:v>Objective 1</c:v>
                </c:pt>
                <c:pt idx="1">
                  <c:v>Objective 2</c:v>
                </c:pt>
                <c:pt idx="2">
                  <c:v>Objective 3</c:v>
                </c:pt>
                <c:pt idx="3">
                  <c:v>Objective 4</c:v>
                </c:pt>
                <c:pt idx="4">
                  <c:v>Sale of product 1</c:v>
                </c:pt>
                <c:pt idx="5">
                  <c:v>Fundraising</c:v>
                </c:pt>
                <c:pt idx="6">
                  <c:v>Recruitment </c:v>
                </c:pt>
                <c:pt idx="7">
                  <c:v>Meet potential clients</c:v>
                </c:pt>
                <c:pt idx="8">
                  <c:v>Digital marketing efforts</c:v>
                </c:pt>
                <c:pt idx="9">
                  <c:v>Broad regional market</c:v>
                </c:pt>
              </c:strCache>
            </c:strRef>
          </c:cat>
          <c:val>
            <c:numLit>
              <c:formatCode>General</c:formatCode>
              <c:ptCount val="10"/>
              <c:pt idx="0">
                <c:v>0</c:v>
              </c:pt>
              <c:pt idx="1">
                <c:v>0</c:v>
              </c:pt>
              <c:pt idx="2">
                <c:v>0</c:v>
              </c:pt>
              <c:pt idx="3">
                <c:v>0</c:v>
              </c:pt>
              <c:pt idx="4">
                <c:v>0</c:v>
              </c:pt>
              <c:pt idx="5">
                <c:v>0</c:v>
              </c:pt>
              <c:pt idx="6">
                <c:v>0</c:v>
              </c:pt>
              <c:pt idx="7">
                <c:v>0</c:v>
              </c:pt>
              <c:pt idx="8">
                <c:v>0</c:v>
              </c:pt>
              <c:pt idx="9">
                <c:v>0</c:v>
              </c:pt>
            </c:numLit>
          </c:val>
          <c:extLst>
            <c:ext xmlns:c16="http://schemas.microsoft.com/office/drawing/2014/chart" uri="{C3380CC4-5D6E-409C-BE32-E72D297353CC}">
              <c16:uniqueId val="{00000000-AF92-4586-927B-5E7786D7A12D}"/>
            </c:ext>
          </c:extLst>
        </c:ser>
        <c:ser>
          <c:idx val="1"/>
          <c:order val="1"/>
          <c:tx>
            <c:strRef>
              <c:f>'BP - Strategic plan'!$C$3</c:f>
              <c:strCache>
                <c:ptCount val="1"/>
                <c:pt idx="0">
                  <c:v>Duration</c:v>
                </c:pt>
              </c:strCache>
            </c:strRef>
          </c:tx>
          <c:spPr>
            <a:solidFill>
              <a:srgbClr val="585972"/>
            </a:solidFill>
            <a:ln>
              <a:noFill/>
            </a:ln>
            <a:effectLst/>
          </c:spPr>
          <c:invertIfNegative val="0"/>
          <c:cat>
            <c:strRef>
              <c:f>'BP - Strategic plan'!$A$4:$A$13</c:f>
              <c:strCache>
                <c:ptCount val="10"/>
                <c:pt idx="0">
                  <c:v>Objective 1</c:v>
                </c:pt>
                <c:pt idx="1">
                  <c:v>Objective 2</c:v>
                </c:pt>
                <c:pt idx="2">
                  <c:v>Objective 3</c:v>
                </c:pt>
                <c:pt idx="3">
                  <c:v>Objective 4</c:v>
                </c:pt>
                <c:pt idx="4">
                  <c:v>Sale of product 1</c:v>
                </c:pt>
                <c:pt idx="5">
                  <c:v>Fundraising</c:v>
                </c:pt>
                <c:pt idx="6">
                  <c:v>Recruitment </c:v>
                </c:pt>
                <c:pt idx="7">
                  <c:v>Meet potential clients</c:v>
                </c:pt>
                <c:pt idx="8">
                  <c:v>Digital marketing efforts</c:v>
                </c:pt>
                <c:pt idx="9">
                  <c:v>Broad regional market</c:v>
                </c:pt>
              </c:strCache>
            </c:strRef>
          </c:cat>
          <c:val>
            <c:numLit>
              <c:formatCode>General</c:formatCode>
              <c:ptCount val="10"/>
              <c:pt idx="0">
                <c:v>0</c:v>
              </c:pt>
              <c:pt idx="1">
                <c:v>0</c:v>
              </c:pt>
              <c:pt idx="2">
                <c:v>0</c:v>
              </c:pt>
              <c:pt idx="3">
                <c:v>0</c:v>
              </c:pt>
              <c:pt idx="4">
                <c:v>0</c:v>
              </c:pt>
              <c:pt idx="5">
                <c:v>0</c:v>
              </c:pt>
              <c:pt idx="6">
                <c:v>0</c:v>
              </c:pt>
              <c:pt idx="7">
                <c:v>0</c:v>
              </c:pt>
              <c:pt idx="8">
                <c:v>0</c:v>
              </c:pt>
              <c:pt idx="9">
                <c:v>0</c:v>
              </c:pt>
            </c:numLit>
          </c:val>
          <c:extLst>
            <c:ext xmlns:c16="http://schemas.microsoft.com/office/drawing/2014/chart" uri="{C3380CC4-5D6E-409C-BE32-E72D297353CC}">
              <c16:uniqueId val="{00000001-AF92-4586-927B-5E7786D7A12D}"/>
            </c:ext>
          </c:extLst>
        </c:ser>
        <c:dLbls>
          <c:showLegendKey val="0"/>
          <c:showVal val="0"/>
          <c:showCatName val="0"/>
          <c:showSerName val="0"/>
          <c:showPercent val="0"/>
          <c:showBubbleSize val="0"/>
        </c:dLbls>
        <c:gapWidth val="10"/>
        <c:overlap val="100"/>
        <c:axId val="215476520"/>
        <c:axId val="216639768"/>
      </c:barChart>
      <c:scatterChart>
        <c:scatterStyle val="lineMarker"/>
        <c:varyColors val="0"/>
        <c:ser>
          <c:idx val="2"/>
          <c:order val="2"/>
          <c:spPr>
            <a:ln w="25400" cap="rnd">
              <a:noFill/>
              <a:round/>
            </a:ln>
            <a:effectLst/>
          </c:spPr>
          <c:marker>
            <c:symbol val="diamond"/>
            <c:size val="10"/>
            <c:spPr>
              <a:solidFill>
                <a:schemeClr val="accent6"/>
              </a:solidFill>
              <a:ln w="9525">
                <a:solidFill>
                  <a:schemeClr val="accent3"/>
                </a:solidFill>
              </a:ln>
              <a:effectLst/>
            </c:spPr>
          </c:marker>
          <c:dLbls>
            <c:dLbl>
              <c:idx val="0"/>
              <c:tx>
                <c:rich>
                  <a:bodyPr/>
                  <a:lstStyle/>
                  <a:p>
                    <a:fld id="{56755C7E-1AAA-4755-BB51-13E531EE2695}"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2-AF92-4586-927B-5E7786D7A12D}"/>
                </c:ext>
              </c:extLst>
            </c:dLbl>
            <c:dLbl>
              <c:idx val="1"/>
              <c:layout>
                <c:manualLayout>
                  <c:x val="2.6625239470032036E-4"/>
                  <c:y val="0"/>
                </c:manualLayout>
              </c:layout>
              <c:tx>
                <c:rich>
                  <a:bodyPr/>
                  <a:lstStyle/>
                  <a:p>
                    <a:fld id="{C00CC46F-62BB-47C7-A18A-779D51D148B0}"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3-AF92-4586-927B-5E7786D7A12D}"/>
                </c:ext>
              </c:extLst>
            </c:dLbl>
            <c:dLbl>
              <c:idx val="2"/>
              <c:tx>
                <c:rich>
                  <a:bodyPr/>
                  <a:lstStyle/>
                  <a:p>
                    <a:fld id="{3515E48C-67C0-42E3-8F80-D9C5FB97D49A}"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4-AF92-4586-927B-5E7786D7A12D}"/>
                </c:ext>
              </c:extLst>
            </c:dLbl>
            <c:dLbl>
              <c:idx val="3"/>
              <c:tx>
                <c:rich>
                  <a:bodyPr/>
                  <a:lstStyle/>
                  <a:p>
                    <a:fld id="{9C1A70CA-D7D5-4761-A9DA-95C1E3138843}"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5-AF92-4586-927B-5E7786D7A12D}"/>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xVal>
            <c:numLit>
              <c:formatCode>General</c:formatCode>
              <c:ptCount val="4"/>
              <c:pt idx="0">
                <c:v>0</c:v>
              </c:pt>
              <c:pt idx="1">
                <c:v>0</c:v>
              </c:pt>
              <c:pt idx="2">
                <c:v>0</c:v>
              </c:pt>
              <c:pt idx="3">
                <c:v>0</c:v>
              </c:pt>
            </c:numLit>
          </c:xVal>
          <c:yVal>
            <c:numLit>
              <c:formatCode>General</c:formatCode>
              <c:ptCount val="4"/>
              <c:pt idx="0">
                <c:v>0</c:v>
              </c:pt>
              <c:pt idx="1">
                <c:v>0</c:v>
              </c:pt>
              <c:pt idx="2">
                <c:v>0</c:v>
              </c:pt>
              <c:pt idx="3">
                <c:v>0</c:v>
              </c:pt>
            </c:numLit>
          </c:yVal>
          <c:smooth val="0"/>
          <c:extLst>
            <c:ext xmlns:c15="http://schemas.microsoft.com/office/drawing/2012/chart" uri="{02D57815-91ED-43cb-92C2-25804820EDAC}">
              <c15:datalabelsRange>
                <c15:f>{"#REF!","#REF!","#REF!","#REF!"}</c15:f>
                <c15:dlblRangeCache>
                  <c:ptCount val="4"/>
                  <c:pt idx="0">
                    <c:v>#REF!</c:v>
                  </c:pt>
                  <c:pt idx="1">
                    <c:v>#REF!</c:v>
                  </c:pt>
                  <c:pt idx="2">
                    <c:v>#REF!</c:v>
                  </c:pt>
                  <c:pt idx="3">
                    <c:v>#REF!</c:v>
                  </c:pt>
                </c15:dlblRangeCache>
              </c15:datalabelsRange>
            </c:ext>
            <c:ext xmlns:c16="http://schemas.microsoft.com/office/drawing/2014/chart" uri="{C3380CC4-5D6E-409C-BE32-E72D297353CC}">
              <c16:uniqueId val="{00000006-AF92-4586-927B-5E7786D7A12D}"/>
            </c:ext>
          </c:extLst>
        </c:ser>
        <c:dLbls>
          <c:showLegendKey val="0"/>
          <c:showVal val="0"/>
          <c:showCatName val="0"/>
          <c:showSerName val="0"/>
          <c:showPercent val="0"/>
          <c:showBubbleSize val="0"/>
        </c:dLbls>
        <c:axId val="216640552"/>
        <c:axId val="216640160"/>
      </c:scatterChart>
      <c:catAx>
        <c:axId val="21547652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en-US"/>
          </a:p>
        </c:txPr>
        <c:crossAx val="216639768"/>
        <c:crosses val="autoZero"/>
        <c:auto val="1"/>
        <c:lblAlgn val="ctr"/>
        <c:lblOffset val="100"/>
        <c:noMultiLvlLbl val="0"/>
      </c:catAx>
      <c:valAx>
        <c:axId val="216639768"/>
        <c:scaling>
          <c:orientation val="minMax"/>
          <c:min val="42614"/>
        </c:scaling>
        <c:delete val="0"/>
        <c:axPos val="t"/>
        <c:majorGridlines>
          <c:spPr>
            <a:ln w="9525" cap="flat" cmpd="sng" algn="ctr">
              <a:solidFill>
                <a:schemeClr val="tx1">
                  <a:lumMod val="15000"/>
                  <a:lumOff val="85000"/>
                </a:schemeClr>
              </a:solidFill>
              <a:round/>
            </a:ln>
            <a:effectLst/>
          </c:spPr>
        </c:majorGridlines>
        <c:numFmt formatCode="mmm\-yy" sourceLinked="0"/>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en-US"/>
          </a:p>
        </c:txPr>
        <c:crossAx val="215476520"/>
        <c:crosses val="autoZero"/>
        <c:crossBetween val="between"/>
        <c:majorUnit val="200"/>
        <c:minorUnit val="40"/>
      </c:valAx>
      <c:valAx>
        <c:axId val="216640160"/>
        <c:scaling>
          <c:orientation val="minMax"/>
          <c:max val="10"/>
        </c:scaling>
        <c:delete val="1"/>
        <c:axPos val="r"/>
        <c:numFmt formatCode="General" sourceLinked="1"/>
        <c:majorTickMark val="out"/>
        <c:minorTickMark val="none"/>
        <c:tickLblPos val="nextTo"/>
        <c:crossAx val="216640552"/>
        <c:crosses val="max"/>
        <c:crossBetween val="midCat"/>
      </c:valAx>
      <c:valAx>
        <c:axId val="216640552"/>
        <c:scaling>
          <c:orientation val="minMax"/>
        </c:scaling>
        <c:delete val="1"/>
        <c:axPos val="b"/>
        <c:numFmt formatCode="General" sourceLinked="1"/>
        <c:majorTickMark val="out"/>
        <c:minorTickMark val="none"/>
        <c:tickLblPos val="nextTo"/>
        <c:crossAx val="216640160"/>
        <c:crosses val="autoZero"/>
        <c:crossBetween val="midCat"/>
      </c:valAx>
      <c:spPr>
        <a:noFill/>
        <a:ln>
          <a:noFill/>
        </a:ln>
        <a:effectLst/>
      </c:spPr>
    </c:plotArea>
    <c:plotVisOnly val="1"/>
    <c:dispBlanksAs val="gap"/>
    <c:showDLblsOverMax val="0"/>
  </c:chart>
  <c:spPr>
    <a:solidFill>
      <a:schemeClr val="bg1">
        <a:lumMod val="95000"/>
      </a:schemeClr>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radarChart>
        <c:radarStyle val="marker"/>
        <c:varyColors val="0"/>
        <c:ser>
          <c:idx val="0"/>
          <c:order val="0"/>
          <c:spPr>
            <a:ln w="28575" cap="rnd">
              <a:solidFill>
                <a:schemeClr val="accent1"/>
              </a:solidFill>
              <a:round/>
            </a:ln>
            <a:effectLst/>
          </c:spPr>
          <c:marker>
            <c:symbol val="none"/>
          </c:marker>
          <c:cat>
            <c:numLit>
              <c:formatCode>General</c:formatCode>
              <c:ptCount val="5"/>
              <c:pt idx="0">
                <c:v>0</c:v>
              </c:pt>
              <c:pt idx="1">
                <c:v>0</c:v>
              </c:pt>
              <c:pt idx="2">
                <c:v>0</c:v>
              </c:pt>
              <c:pt idx="3">
                <c:v>0</c:v>
              </c:pt>
              <c:pt idx="4">
                <c:v>0</c:v>
              </c:pt>
            </c:numLit>
          </c:cat>
          <c:val>
            <c:numLit>
              <c:formatCode>General</c:formatCode>
              <c:ptCount val="5"/>
              <c:pt idx="0">
                <c:v>0</c:v>
              </c:pt>
              <c:pt idx="1">
                <c:v>0</c:v>
              </c:pt>
              <c:pt idx="2">
                <c:v>0</c:v>
              </c:pt>
              <c:pt idx="3">
                <c:v>0</c:v>
              </c:pt>
              <c:pt idx="4">
                <c:v>0</c:v>
              </c:pt>
            </c:numLit>
          </c:val>
          <c:extLst>
            <c:ext xmlns:c16="http://schemas.microsoft.com/office/drawing/2014/chart" uri="{C3380CC4-5D6E-409C-BE32-E72D297353CC}">
              <c16:uniqueId val="{00000000-EB03-4843-902F-F89F7D80332A}"/>
            </c:ext>
          </c:extLst>
        </c:ser>
        <c:dLbls>
          <c:showLegendKey val="0"/>
          <c:showVal val="0"/>
          <c:showCatName val="0"/>
          <c:showSerName val="0"/>
          <c:showPercent val="0"/>
          <c:showBubbleSize val="0"/>
        </c:dLbls>
        <c:axId val="216642512"/>
        <c:axId val="216642904"/>
      </c:radarChart>
      <c:catAx>
        <c:axId val="2166425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16642904"/>
        <c:crosses val="autoZero"/>
        <c:auto val="1"/>
        <c:lblAlgn val="ctr"/>
        <c:lblOffset val="100"/>
        <c:noMultiLvlLbl val="0"/>
      </c:catAx>
      <c:valAx>
        <c:axId val="216642904"/>
        <c:scaling>
          <c:orientation val="minMax"/>
          <c:max val="0.60000000000000009"/>
        </c:scaling>
        <c:delete val="1"/>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crossAx val="21664251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6"/>
    </mc:Choice>
    <mc:Fallback>
      <c:style val="6"/>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a:t> HR plan (per quantity)</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stacked"/>
        <c:varyColors val="0"/>
        <c:ser>
          <c:idx val="0"/>
          <c:order val="0"/>
          <c:tx>
            <c:v>#REF!</c:v>
          </c:tx>
          <c:spPr>
            <a:solidFill>
              <a:schemeClr val="accent4">
                <a:shade val="58000"/>
              </a:schemeClr>
            </a:solidFill>
            <a:ln>
              <a:noFill/>
            </a:ln>
            <a:effectLst/>
          </c:spPr>
          <c:invertIfNegative val="0"/>
          <c:cat>
            <c:numLit>
              <c:formatCode>General</c:formatCode>
              <c:ptCount val="5"/>
              <c:pt idx="0">
                <c:v>0</c:v>
              </c:pt>
              <c:pt idx="1">
                <c:v>0</c:v>
              </c:pt>
              <c:pt idx="2">
                <c:v>0</c:v>
              </c:pt>
              <c:pt idx="3">
                <c:v>0</c:v>
              </c:pt>
              <c:pt idx="4">
                <c:v>0</c:v>
              </c:pt>
            </c:numLit>
          </c:cat>
          <c:val>
            <c:numLit>
              <c:formatCode>General</c:formatCode>
              <c:ptCount val="5"/>
              <c:pt idx="0">
                <c:v>0</c:v>
              </c:pt>
              <c:pt idx="1">
                <c:v>0</c:v>
              </c:pt>
              <c:pt idx="2">
                <c:v>0</c:v>
              </c:pt>
              <c:pt idx="3">
                <c:v>0</c:v>
              </c:pt>
              <c:pt idx="4">
                <c:v>0</c:v>
              </c:pt>
            </c:numLit>
          </c:val>
          <c:extLst>
            <c:ext xmlns:c16="http://schemas.microsoft.com/office/drawing/2014/chart" uri="{C3380CC4-5D6E-409C-BE32-E72D297353CC}">
              <c16:uniqueId val="{00000000-ABCC-4C70-88AE-76F8EE40FAC9}"/>
            </c:ext>
          </c:extLst>
        </c:ser>
        <c:ser>
          <c:idx val="1"/>
          <c:order val="1"/>
          <c:tx>
            <c:v>#REF!</c:v>
          </c:tx>
          <c:spPr>
            <a:solidFill>
              <a:schemeClr val="accent4">
                <a:shade val="86000"/>
              </a:schemeClr>
            </a:solidFill>
            <a:ln>
              <a:noFill/>
            </a:ln>
            <a:effectLst/>
          </c:spPr>
          <c:invertIfNegative val="0"/>
          <c:cat>
            <c:numLit>
              <c:formatCode>General</c:formatCode>
              <c:ptCount val="5"/>
              <c:pt idx="0">
                <c:v>0</c:v>
              </c:pt>
              <c:pt idx="1">
                <c:v>0</c:v>
              </c:pt>
              <c:pt idx="2">
                <c:v>0</c:v>
              </c:pt>
              <c:pt idx="3">
                <c:v>0</c:v>
              </c:pt>
              <c:pt idx="4">
                <c:v>0</c:v>
              </c:pt>
            </c:numLit>
          </c:cat>
          <c:val>
            <c:numLit>
              <c:formatCode>General</c:formatCode>
              <c:ptCount val="5"/>
              <c:pt idx="0">
                <c:v>0</c:v>
              </c:pt>
              <c:pt idx="1">
                <c:v>0</c:v>
              </c:pt>
              <c:pt idx="2">
                <c:v>0</c:v>
              </c:pt>
              <c:pt idx="3">
                <c:v>0</c:v>
              </c:pt>
              <c:pt idx="4">
                <c:v>0</c:v>
              </c:pt>
            </c:numLit>
          </c:val>
          <c:extLst>
            <c:ext xmlns:c16="http://schemas.microsoft.com/office/drawing/2014/chart" uri="{C3380CC4-5D6E-409C-BE32-E72D297353CC}">
              <c16:uniqueId val="{00000001-ABCC-4C70-88AE-76F8EE40FAC9}"/>
            </c:ext>
          </c:extLst>
        </c:ser>
        <c:ser>
          <c:idx val="2"/>
          <c:order val="2"/>
          <c:tx>
            <c:v>#REF!</c:v>
          </c:tx>
          <c:spPr>
            <a:solidFill>
              <a:schemeClr val="accent4">
                <a:tint val="86000"/>
              </a:schemeClr>
            </a:solidFill>
            <a:ln>
              <a:noFill/>
            </a:ln>
            <a:effectLst/>
          </c:spPr>
          <c:invertIfNegative val="0"/>
          <c:cat>
            <c:numLit>
              <c:formatCode>General</c:formatCode>
              <c:ptCount val="5"/>
              <c:pt idx="0">
                <c:v>0</c:v>
              </c:pt>
              <c:pt idx="1">
                <c:v>0</c:v>
              </c:pt>
              <c:pt idx="2">
                <c:v>0</c:v>
              </c:pt>
              <c:pt idx="3">
                <c:v>0</c:v>
              </c:pt>
              <c:pt idx="4">
                <c:v>0</c:v>
              </c:pt>
            </c:numLit>
          </c:cat>
          <c:val>
            <c:numLit>
              <c:formatCode>General</c:formatCode>
              <c:ptCount val="5"/>
              <c:pt idx="0">
                <c:v>0</c:v>
              </c:pt>
              <c:pt idx="1">
                <c:v>0</c:v>
              </c:pt>
              <c:pt idx="2">
                <c:v>0</c:v>
              </c:pt>
              <c:pt idx="3">
                <c:v>0</c:v>
              </c:pt>
              <c:pt idx="4">
                <c:v>0</c:v>
              </c:pt>
            </c:numLit>
          </c:val>
          <c:extLst>
            <c:ext xmlns:c16="http://schemas.microsoft.com/office/drawing/2014/chart" uri="{C3380CC4-5D6E-409C-BE32-E72D297353CC}">
              <c16:uniqueId val="{00000002-ABCC-4C70-88AE-76F8EE40FAC9}"/>
            </c:ext>
          </c:extLst>
        </c:ser>
        <c:ser>
          <c:idx val="3"/>
          <c:order val="3"/>
          <c:tx>
            <c:v>#REF!</c:v>
          </c:tx>
          <c:spPr>
            <a:solidFill>
              <a:schemeClr val="accent4">
                <a:tint val="58000"/>
              </a:schemeClr>
            </a:solidFill>
            <a:ln>
              <a:noFill/>
            </a:ln>
            <a:effectLst/>
          </c:spPr>
          <c:invertIfNegative val="0"/>
          <c:cat>
            <c:numLit>
              <c:formatCode>General</c:formatCode>
              <c:ptCount val="5"/>
              <c:pt idx="0">
                <c:v>0</c:v>
              </c:pt>
              <c:pt idx="1">
                <c:v>0</c:v>
              </c:pt>
              <c:pt idx="2">
                <c:v>0</c:v>
              </c:pt>
              <c:pt idx="3">
                <c:v>0</c:v>
              </c:pt>
              <c:pt idx="4">
                <c:v>0</c:v>
              </c:pt>
            </c:numLit>
          </c:cat>
          <c:val>
            <c:numLit>
              <c:formatCode>General</c:formatCode>
              <c:ptCount val="5"/>
              <c:pt idx="0">
                <c:v>0</c:v>
              </c:pt>
              <c:pt idx="1">
                <c:v>0</c:v>
              </c:pt>
              <c:pt idx="2">
                <c:v>0</c:v>
              </c:pt>
              <c:pt idx="3">
                <c:v>0</c:v>
              </c:pt>
              <c:pt idx="4">
                <c:v>0</c:v>
              </c:pt>
            </c:numLit>
          </c:val>
          <c:extLst>
            <c:ext xmlns:c16="http://schemas.microsoft.com/office/drawing/2014/chart" uri="{C3380CC4-5D6E-409C-BE32-E72D297353CC}">
              <c16:uniqueId val="{00000003-ABCC-4C70-88AE-76F8EE40FAC9}"/>
            </c:ext>
          </c:extLst>
        </c:ser>
        <c:dLbls>
          <c:showLegendKey val="0"/>
          <c:showVal val="0"/>
          <c:showCatName val="0"/>
          <c:showSerName val="0"/>
          <c:showPercent val="0"/>
          <c:showBubbleSize val="0"/>
        </c:dLbls>
        <c:gapWidth val="150"/>
        <c:overlap val="100"/>
        <c:axId val="435494888"/>
        <c:axId val="435494496"/>
      </c:barChart>
      <c:catAx>
        <c:axId val="43549488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35494496"/>
        <c:crosses val="autoZero"/>
        <c:auto val="1"/>
        <c:lblAlgn val="ctr"/>
        <c:lblOffset val="100"/>
        <c:noMultiLvlLbl val="0"/>
      </c:catAx>
      <c:valAx>
        <c:axId val="43549449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3549488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6"/>
    </mc:Choice>
    <mc:Fallback>
      <c:style val="6"/>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a:t> HR plan (per cost)</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stacked"/>
        <c:varyColors val="0"/>
        <c:ser>
          <c:idx val="0"/>
          <c:order val="0"/>
          <c:tx>
            <c:v>#REF!</c:v>
          </c:tx>
          <c:spPr>
            <a:solidFill>
              <a:schemeClr val="accent4">
                <a:shade val="58000"/>
              </a:schemeClr>
            </a:solidFill>
            <a:ln>
              <a:noFill/>
            </a:ln>
            <a:effectLst/>
          </c:spPr>
          <c:invertIfNegative val="0"/>
          <c:cat>
            <c:numLit>
              <c:formatCode>General</c:formatCode>
              <c:ptCount val="5"/>
              <c:pt idx="0">
                <c:v>0</c:v>
              </c:pt>
              <c:pt idx="1">
                <c:v>0</c:v>
              </c:pt>
              <c:pt idx="2">
                <c:v>0</c:v>
              </c:pt>
              <c:pt idx="3">
                <c:v>0</c:v>
              </c:pt>
              <c:pt idx="4">
                <c:v>0</c:v>
              </c:pt>
            </c:numLit>
          </c:cat>
          <c:val>
            <c:numLit>
              <c:formatCode>General</c:formatCode>
              <c:ptCount val="5"/>
              <c:pt idx="0">
                <c:v>0</c:v>
              </c:pt>
              <c:pt idx="1">
                <c:v>0</c:v>
              </c:pt>
              <c:pt idx="2">
                <c:v>0</c:v>
              </c:pt>
              <c:pt idx="3">
                <c:v>0</c:v>
              </c:pt>
              <c:pt idx="4">
                <c:v>0</c:v>
              </c:pt>
            </c:numLit>
          </c:val>
          <c:extLst>
            <c:ext xmlns:c16="http://schemas.microsoft.com/office/drawing/2014/chart" uri="{C3380CC4-5D6E-409C-BE32-E72D297353CC}">
              <c16:uniqueId val="{00000000-2569-478B-8855-BEAFCF235918}"/>
            </c:ext>
          </c:extLst>
        </c:ser>
        <c:ser>
          <c:idx val="1"/>
          <c:order val="1"/>
          <c:tx>
            <c:v>#REF!</c:v>
          </c:tx>
          <c:spPr>
            <a:solidFill>
              <a:schemeClr val="accent4">
                <a:shade val="86000"/>
              </a:schemeClr>
            </a:solidFill>
            <a:ln>
              <a:noFill/>
            </a:ln>
            <a:effectLst/>
          </c:spPr>
          <c:invertIfNegative val="0"/>
          <c:cat>
            <c:numLit>
              <c:formatCode>General</c:formatCode>
              <c:ptCount val="5"/>
              <c:pt idx="0">
                <c:v>0</c:v>
              </c:pt>
              <c:pt idx="1">
                <c:v>0</c:v>
              </c:pt>
              <c:pt idx="2">
                <c:v>0</c:v>
              </c:pt>
              <c:pt idx="3">
                <c:v>0</c:v>
              </c:pt>
              <c:pt idx="4">
                <c:v>0</c:v>
              </c:pt>
            </c:numLit>
          </c:cat>
          <c:val>
            <c:numLit>
              <c:formatCode>General</c:formatCode>
              <c:ptCount val="5"/>
              <c:pt idx="0">
                <c:v>0</c:v>
              </c:pt>
              <c:pt idx="1">
                <c:v>0</c:v>
              </c:pt>
              <c:pt idx="2">
                <c:v>0</c:v>
              </c:pt>
              <c:pt idx="3">
                <c:v>0</c:v>
              </c:pt>
              <c:pt idx="4">
                <c:v>0</c:v>
              </c:pt>
            </c:numLit>
          </c:val>
          <c:extLst>
            <c:ext xmlns:c16="http://schemas.microsoft.com/office/drawing/2014/chart" uri="{C3380CC4-5D6E-409C-BE32-E72D297353CC}">
              <c16:uniqueId val="{00000001-2569-478B-8855-BEAFCF235918}"/>
            </c:ext>
          </c:extLst>
        </c:ser>
        <c:ser>
          <c:idx val="2"/>
          <c:order val="2"/>
          <c:tx>
            <c:v>#REF!</c:v>
          </c:tx>
          <c:spPr>
            <a:solidFill>
              <a:schemeClr val="accent4">
                <a:tint val="86000"/>
              </a:schemeClr>
            </a:solidFill>
            <a:ln>
              <a:noFill/>
            </a:ln>
            <a:effectLst/>
          </c:spPr>
          <c:invertIfNegative val="0"/>
          <c:cat>
            <c:numLit>
              <c:formatCode>General</c:formatCode>
              <c:ptCount val="5"/>
              <c:pt idx="0">
                <c:v>0</c:v>
              </c:pt>
              <c:pt idx="1">
                <c:v>0</c:v>
              </c:pt>
              <c:pt idx="2">
                <c:v>0</c:v>
              </c:pt>
              <c:pt idx="3">
                <c:v>0</c:v>
              </c:pt>
              <c:pt idx="4">
                <c:v>0</c:v>
              </c:pt>
            </c:numLit>
          </c:cat>
          <c:val>
            <c:numLit>
              <c:formatCode>General</c:formatCode>
              <c:ptCount val="5"/>
              <c:pt idx="0">
                <c:v>0</c:v>
              </c:pt>
              <c:pt idx="1">
                <c:v>0</c:v>
              </c:pt>
              <c:pt idx="2">
                <c:v>0</c:v>
              </c:pt>
              <c:pt idx="3">
                <c:v>0</c:v>
              </c:pt>
              <c:pt idx="4">
                <c:v>0</c:v>
              </c:pt>
            </c:numLit>
          </c:val>
          <c:extLst>
            <c:ext xmlns:c16="http://schemas.microsoft.com/office/drawing/2014/chart" uri="{C3380CC4-5D6E-409C-BE32-E72D297353CC}">
              <c16:uniqueId val="{00000002-2569-478B-8855-BEAFCF235918}"/>
            </c:ext>
          </c:extLst>
        </c:ser>
        <c:ser>
          <c:idx val="3"/>
          <c:order val="3"/>
          <c:tx>
            <c:v>#REF!</c:v>
          </c:tx>
          <c:spPr>
            <a:solidFill>
              <a:schemeClr val="accent4">
                <a:tint val="58000"/>
              </a:schemeClr>
            </a:solidFill>
            <a:ln>
              <a:noFill/>
            </a:ln>
            <a:effectLst/>
          </c:spPr>
          <c:invertIfNegative val="0"/>
          <c:cat>
            <c:numLit>
              <c:formatCode>General</c:formatCode>
              <c:ptCount val="5"/>
              <c:pt idx="0">
                <c:v>0</c:v>
              </c:pt>
              <c:pt idx="1">
                <c:v>0</c:v>
              </c:pt>
              <c:pt idx="2">
                <c:v>0</c:v>
              </c:pt>
              <c:pt idx="3">
                <c:v>0</c:v>
              </c:pt>
              <c:pt idx="4">
                <c:v>0</c:v>
              </c:pt>
            </c:numLit>
          </c:cat>
          <c:val>
            <c:numLit>
              <c:formatCode>General</c:formatCode>
              <c:ptCount val="5"/>
              <c:pt idx="0">
                <c:v>0</c:v>
              </c:pt>
              <c:pt idx="1">
                <c:v>0</c:v>
              </c:pt>
              <c:pt idx="2">
                <c:v>0</c:v>
              </c:pt>
              <c:pt idx="3">
                <c:v>0</c:v>
              </c:pt>
              <c:pt idx="4">
                <c:v>0</c:v>
              </c:pt>
            </c:numLit>
          </c:val>
          <c:extLst>
            <c:ext xmlns:c16="http://schemas.microsoft.com/office/drawing/2014/chart" uri="{C3380CC4-5D6E-409C-BE32-E72D297353CC}">
              <c16:uniqueId val="{00000003-2569-478B-8855-BEAFCF235918}"/>
            </c:ext>
          </c:extLst>
        </c:ser>
        <c:dLbls>
          <c:showLegendKey val="0"/>
          <c:showVal val="0"/>
          <c:showCatName val="0"/>
          <c:showSerName val="0"/>
          <c:showPercent val="0"/>
          <c:showBubbleSize val="0"/>
        </c:dLbls>
        <c:gapWidth val="150"/>
        <c:overlap val="100"/>
        <c:axId val="435495280"/>
        <c:axId val="435497632"/>
      </c:barChart>
      <c:catAx>
        <c:axId val="43549528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35497632"/>
        <c:crosses val="autoZero"/>
        <c:auto val="1"/>
        <c:lblAlgn val="ctr"/>
        <c:lblOffset val="100"/>
        <c:noMultiLvlLbl val="0"/>
      </c:catAx>
      <c:valAx>
        <c:axId val="435497632"/>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3549528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orientation="portrait"/>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6"/>
    </mc:Choice>
    <mc:Fallback>
      <c:style val="6"/>
    </mc:Fallback>
  </mc:AlternateContent>
  <c:chart>
    <c:title>
      <c:tx>
        <c:rich>
          <a:bodyPr rot="0" spcFirstLastPara="1" vertOverflow="ellipsis" vert="horz" wrap="square" anchor="ctr" anchorCtr="1"/>
          <a:lstStyle/>
          <a:p>
            <a:pPr>
              <a:defRPr sz="1440" b="0" i="0" u="none" strike="noStrike" kern="1200" spc="0" baseline="0">
                <a:solidFill>
                  <a:schemeClr val="tx1">
                    <a:lumMod val="65000"/>
                    <a:lumOff val="35000"/>
                  </a:schemeClr>
                </a:solidFill>
                <a:latin typeface="+mn-lt"/>
                <a:ea typeface="+mn-ea"/>
                <a:cs typeface="+mn-cs"/>
              </a:defRPr>
            </a:pPr>
            <a:r>
              <a:rPr lang="en-GB"/>
              <a:t>Top-down estimation </a:t>
            </a:r>
          </a:p>
        </c:rich>
      </c:tx>
      <c:overlay val="0"/>
      <c:spPr>
        <a:noFill/>
        <a:ln>
          <a:noFill/>
        </a:ln>
        <a:effectLst/>
      </c:spPr>
      <c:txPr>
        <a:bodyPr rot="0" spcFirstLastPara="1" vertOverflow="ellipsis" vert="horz" wrap="square" anchor="ctr" anchorCtr="1"/>
        <a:lstStyle/>
        <a:p>
          <a:pPr>
            <a:defRPr sz="144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ofPieChart>
        <c:ofPieType val="pie"/>
        <c:varyColors val="1"/>
        <c:ser>
          <c:idx val="0"/>
          <c:order val="0"/>
          <c:dPt>
            <c:idx val="0"/>
            <c:bubble3D val="0"/>
            <c:spPr>
              <a:solidFill>
                <a:schemeClr val="accent4">
                  <a:shade val="65000"/>
                </a:schemeClr>
              </a:solidFill>
              <a:ln w="19050">
                <a:solidFill>
                  <a:schemeClr val="lt1"/>
                </a:solidFill>
              </a:ln>
              <a:effectLst/>
            </c:spPr>
            <c:extLst>
              <c:ext xmlns:c16="http://schemas.microsoft.com/office/drawing/2014/chart" uri="{C3380CC4-5D6E-409C-BE32-E72D297353CC}">
                <c16:uniqueId val="{00000001-DE28-4326-91EE-FE71FA2DAD2C}"/>
              </c:ext>
            </c:extLst>
          </c:dPt>
          <c:dPt>
            <c:idx val="1"/>
            <c:bubble3D val="0"/>
            <c:spPr>
              <a:solidFill>
                <a:schemeClr val="accent4"/>
              </a:solidFill>
              <a:ln w="19050">
                <a:solidFill>
                  <a:schemeClr val="lt1"/>
                </a:solidFill>
              </a:ln>
              <a:effectLst/>
            </c:spPr>
            <c:extLst>
              <c:ext xmlns:c16="http://schemas.microsoft.com/office/drawing/2014/chart" uri="{C3380CC4-5D6E-409C-BE32-E72D297353CC}">
                <c16:uniqueId val="{00000003-DE28-4326-91EE-FE71FA2DAD2C}"/>
              </c:ext>
            </c:extLst>
          </c:dPt>
          <c:dPt>
            <c:idx val="2"/>
            <c:bubble3D val="0"/>
            <c:spPr>
              <a:solidFill>
                <a:schemeClr val="accent4">
                  <a:tint val="65000"/>
                </a:schemeClr>
              </a:solidFill>
              <a:ln w="19050">
                <a:solidFill>
                  <a:schemeClr val="lt1"/>
                </a:solidFill>
              </a:ln>
              <a:effectLst/>
            </c:spPr>
            <c:extLst>
              <c:ext xmlns:c16="http://schemas.microsoft.com/office/drawing/2014/chart" uri="{C3380CC4-5D6E-409C-BE32-E72D297353CC}">
                <c16:uniqueId val="{00000005-DE28-4326-91EE-FE71FA2DAD2C}"/>
              </c:ext>
            </c:extLst>
          </c:dPt>
          <c:dPt>
            <c:idx val="3"/>
            <c:bubble3D val="0"/>
            <c:spPr>
              <a:solidFill>
                <a:schemeClr val="accent4">
                  <a:tint val="30000"/>
                </a:schemeClr>
              </a:solidFill>
              <a:ln w="19050">
                <a:solidFill>
                  <a:schemeClr val="lt1"/>
                </a:solidFill>
              </a:ln>
              <a:effectLst/>
            </c:spPr>
            <c:extLst>
              <c:ext xmlns:c16="http://schemas.microsoft.com/office/drawing/2014/chart" uri="{C3380CC4-5D6E-409C-BE32-E72D297353CC}">
                <c16:uniqueId val="{00000007-DE28-4326-91EE-FE71FA2DAD2C}"/>
              </c:ext>
            </c:extLst>
          </c:dPt>
          <c:dLbls>
            <c:numFmt formatCode="0.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en-US"/>
              </a:p>
            </c:txPr>
            <c:dLblPos val="in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numLit>
              <c:formatCode>General</c:formatCode>
              <c:ptCount val="3"/>
              <c:pt idx="0">
                <c:v>0</c:v>
              </c:pt>
              <c:pt idx="1">
                <c:v>0</c:v>
              </c:pt>
              <c:pt idx="2">
                <c:v>0</c:v>
              </c:pt>
            </c:numLit>
          </c:cat>
          <c:val>
            <c:numLit>
              <c:formatCode>General</c:formatCode>
              <c:ptCount val="3"/>
              <c:pt idx="0">
                <c:v>0</c:v>
              </c:pt>
              <c:pt idx="1">
                <c:v>0</c:v>
              </c:pt>
              <c:pt idx="2">
                <c:v>0</c:v>
              </c:pt>
            </c:numLit>
          </c:val>
          <c:extLst>
            <c:ext xmlns:c16="http://schemas.microsoft.com/office/drawing/2014/chart" uri="{C3380CC4-5D6E-409C-BE32-E72D297353CC}">
              <c16:uniqueId val="{00000008-DE28-4326-91EE-FE71FA2DAD2C}"/>
            </c:ext>
          </c:extLst>
        </c:ser>
        <c:dLbls>
          <c:dLblPos val="ctr"/>
          <c:showLegendKey val="0"/>
          <c:showVal val="0"/>
          <c:showCatName val="0"/>
          <c:showSerName val="0"/>
          <c:showPercent val="1"/>
          <c:showBubbleSize val="0"/>
          <c:showLeaderLines val="1"/>
        </c:dLbls>
        <c:gapWidth val="100"/>
        <c:splitType val="percent"/>
        <c:splitPos val="10"/>
        <c:secondPieSize val="75"/>
        <c:serLines>
          <c:spPr>
            <a:ln w="9525" cap="flat" cmpd="sng" algn="ctr">
              <a:solidFill>
                <a:schemeClr val="tx1">
                  <a:lumMod val="35000"/>
                  <a:lumOff val="65000"/>
                </a:schemeClr>
              </a:solidFill>
              <a:round/>
            </a:ln>
            <a:effectLst/>
          </c:spPr>
        </c:serLines>
      </c:ofPie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a:t>Go-to-market strategy</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0"/>
          <c:order val="0"/>
          <c:tx>
            <c:strRef>
              <c:f>'BP - Go2Market'!$G$9</c:f>
              <c:strCache>
                <c:ptCount val="1"/>
                <c:pt idx="0">
                  <c:v>Sales (value)</c:v>
                </c:pt>
              </c:strCache>
            </c:strRef>
          </c:tx>
          <c:spPr>
            <a:ln w="28575" cap="rnd">
              <a:noFill/>
              <a:round/>
            </a:ln>
            <a:effectLst/>
          </c:spPr>
          <c:marker>
            <c:symbol val="circle"/>
            <c:size val="5"/>
            <c:spPr>
              <a:solidFill>
                <a:schemeClr val="accent1"/>
              </a:solidFill>
              <a:ln w="9525">
                <a:solidFill>
                  <a:schemeClr val="accent1"/>
                </a:solidFill>
              </a:ln>
              <a:effectLst/>
            </c:spPr>
          </c:marker>
          <c:xVal>
            <c:numRef>
              <c:f>'BP - Go2Market'!$B$10:$B$12</c:f>
              <c:numCache>
                <c:formatCode>mmm\-yy</c:formatCode>
                <c:ptCount val="3"/>
                <c:pt idx="0">
                  <c:v>42644</c:v>
                </c:pt>
                <c:pt idx="1">
                  <c:v>42826</c:v>
                </c:pt>
                <c:pt idx="2">
                  <c:v>42979</c:v>
                </c:pt>
              </c:numCache>
            </c:numRef>
          </c:xVal>
          <c:yVal>
            <c:numRef>
              <c:f>'BP - Go2Market'!$G$10:$G$12</c:f>
              <c:numCache>
                <c:formatCode>_-"€"* # ##0_-;\-"€"* # ##0_-;_-"€"* "-"??_-;_-@_-</c:formatCode>
                <c:ptCount val="3"/>
                <c:pt idx="0">
                  <c:v>3000</c:v>
                </c:pt>
                <c:pt idx="1">
                  <c:v>12000</c:v>
                </c:pt>
                <c:pt idx="2">
                  <c:v>72000</c:v>
                </c:pt>
              </c:numCache>
            </c:numRef>
          </c:yVal>
          <c:smooth val="0"/>
          <c:extLst>
            <c:ext xmlns:c16="http://schemas.microsoft.com/office/drawing/2014/chart" uri="{C3380CC4-5D6E-409C-BE32-E72D297353CC}">
              <c16:uniqueId val="{00000000-9FE3-4044-B4D2-C8D710DF3842}"/>
            </c:ext>
          </c:extLst>
        </c:ser>
        <c:ser>
          <c:idx val="1"/>
          <c:order val="1"/>
          <c:tx>
            <c:strRef>
              <c:f>'BP - Go2Market'!$H$9</c:f>
              <c:strCache>
                <c:ptCount val="1"/>
                <c:pt idx="0">
                  <c:v>Cost</c:v>
                </c:pt>
              </c:strCache>
            </c:strRef>
          </c:tx>
          <c:spPr>
            <a:ln w="28575" cap="rnd">
              <a:noFill/>
              <a:round/>
            </a:ln>
            <a:effectLst/>
          </c:spPr>
          <c:marker>
            <c:symbol val="circle"/>
            <c:size val="5"/>
            <c:spPr>
              <a:solidFill>
                <a:schemeClr val="accent2"/>
              </a:solidFill>
              <a:ln w="9525">
                <a:solidFill>
                  <a:schemeClr val="accent2"/>
                </a:solidFill>
              </a:ln>
              <a:effectLst/>
            </c:spPr>
          </c:marker>
          <c:xVal>
            <c:numRef>
              <c:f>'BP - Go2Market'!$B$10:$B$12</c:f>
              <c:numCache>
                <c:formatCode>mmm\-yy</c:formatCode>
                <c:ptCount val="3"/>
                <c:pt idx="0">
                  <c:v>42644</c:v>
                </c:pt>
                <c:pt idx="1">
                  <c:v>42826</c:v>
                </c:pt>
                <c:pt idx="2">
                  <c:v>42979</c:v>
                </c:pt>
              </c:numCache>
            </c:numRef>
          </c:xVal>
          <c:yVal>
            <c:numRef>
              <c:f>'BP - Go2Market'!$H$10:$H$12</c:f>
              <c:numCache>
                <c:formatCode>_-"€"* # ##0_-;\-"€"* # ##0_-;_-"€"* "-"??_-;_-@_-</c:formatCode>
                <c:ptCount val="3"/>
                <c:pt idx="0">
                  <c:v>1500</c:v>
                </c:pt>
                <c:pt idx="1">
                  <c:v>10000</c:v>
                </c:pt>
                <c:pt idx="2">
                  <c:v>58000</c:v>
                </c:pt>
              </c:numCache>
            </c:numRef>
          </c:yVal>
          <c:smooth val="0"/>
          <c:extLst>
            <c:ext xmlns:c16="http://schemas.microsoft.com/office/drawing/2014/chart" uri="{C3380CC4-5D6E-409C-BE32-E72D297353CC}">
              <c16:uniqueId val="{00000001-9FE3-4044-B4D2-C8D710DF3842}"/>
            </c:ext>
          </c:extLst>
        </c:ser>
        <c:dLbls>
          <c:showLegendKey val="0"/>
          <c:showVal val="0"/>
          <c:showCatName val="0"/>
          <c:showSerName val="0"/>
          <c:showPercent val="0"/>
          <c:showBubbleSize val="0"/>
        </c:dLbls>
        <c:axId val="435495672"/>
        <c:axId val="435496064"/>
      </c:scatterChart>
      <c:valAx>
        <c:axId val="435495672"/>
        <c:scaling>
          <c:orientation val="minMax"/>
        </c:scaling>
        <c:delete val="0"/>
        <c:axPos val="b"/>
        <c:majorGridlines>
          <c:spPr>
            <a:ln w="9525" cap="flat" cmpd="sng" algn="ctr">
              <a:solidFill>
                <a:schemeClr val="tx1">
                  <a:lumMod val="15000"/>
                  <a:lumOff val="85000"/>
                </a:schemeClr>
              </a:solidFill>
              <a:round/>
            </a:ln>
            <a:effectLst/>
          </c:spPr>
        </c:majorGridlines>
        <c:numFmt formatCode="mmm\-yy"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35496064"/>
        <c:crosses val="autoZero"/>
        <c:crossBetween val="midCat"/>
      </c:valAx>
      <c:valAx>
        <c:axId val="435496064"/>
        <c:scaling>
          <c:orientation val="minMax"/>
        </c:scaling>
        <c:delete val="0"/>
        <c:axPos val="l"/>
        <c:majorGridlines>
          <c:spPr>
            <a:ln w="9525" cap="flat" cmpd="sng" algn="ctr">
              <a:solidFill>
                <a:schemeClr val="tx1">
                  <a:lumMod val="15000"/>
                  <a:lumOff val="85000"/>
                </a:schemeClr>
              </a:solidFill>
              <a:round/>
            </a:ln>
            <a:effectLst/>
          </c:spPr>
        </c:majorGridlines>
        <c:numFmt formatCode="&quot;€&quot;#\,##0"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35495672"/>
        <c:crosses val="autoZero"/>
        <c:crossBetween val="midCat"/>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orientation="portrait"/>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mc:AlternateContent xmlns:mc="http://schemas.openxmlformats.org/markup-compatibility/2006">
    <mc:Choice xmlns:c14="http://schemas.microsoft.com/office/drawing/2007/8/2/chart" Requires="c14">
      <c14:style val="118"/>
    </mc:Choice>
    <mc:Fallback>
      <c:style val="18"/>
    </mc:Fallback>
  </mc:AlternateContent>
  <c:chart>
    <c:autoTitleDeleted val="1"/>
    <c:plotArea>
      <c:layout/>
      <c:lineChart>
        <c:grouping val="standard"/>
        <c:varyColors val="0"/>
        <c:ser>
          <c:idx val="0"/>
          <c:order val="0"/>
          <c:spPr>
            <a:ln w="19050" cmpd="sng">
              <a:solidFill>
                <a:srgbClr val="3A5D9C"/>
              </a:solidFill>
            </a:ln>
          </c:spPr>
          <c:marker>
            <c:symbol val="none"/>
          </c:marker>
          <c:val>
            <c:numRef>
              <c:f>'Monthly cash-flow'!$C$56:$AL$56</c:f>
              <c:numCache>
                <c:formatCode>_(* # ##0.00_);_(* \(# ##0.00\);_(* "-"??_);_(@_)</c:formatCode>
                <c:ptCount val="34"/>
              </c:numCache>
            </c:numRef>
          </c:val>
          <c:smooth val="0"/>
          <c:extLst>
            <c:ext xmlns:c16="http://schemas.microsoft.com/office/drawing/2014/chart" uri="{C3380CC4-5D6E-409C-BE32-E72D297353CC}">
              <c16:uniqueId val="{00000000-024D-4AAA-BE69-342DD2B78CA6}"/>
            </c:ext>
          </c:extLst>
        </c:ser>
        <c:dLbls>
          <c:showLegendKey val="0"/>
          <c:showVal val="0"/>
          <c:showCatName val="0"/>
          <c:showSerName val="0"/>
          <c:showPercent val="0"/>
          <c:showBubbleSize val="0"/>
        </c:dLbls>
        <c:smooth val="0"/>
        <c:axId val="1790561632"/>
        <c:axId val="1793739024"/>
      </c:lineChart>
      <c:catAx>
        <c:axId val="1790561632"/>
        <c:scaling>
          <c:orientation val="minMax"/>
        </c:scaling>
        <c:delete val="0"/>
        <c:axPos val="b"/>
        <c:majorTickMark val="cross"/>
        <c:minorTickMark val="cross"/>
        <c:tickLblPos val="nextTo"/>
        <c:txPr>
          <a:bodyPr rot="-16800000"/>
          <a:lstStyle/>
          <a:p>
            <a:pPr lvl="0">
              <a:defRPr sz="1400" b="0" i="0">
                <a:solidFill>
                  <a:srgbClr val="000000"/>
                </a:solidFill>
                <a:latin typeface="+mn-lt"/>
              </a:defRPr>
            </a:pPr>
            <a:endParaRPr lang="en-US"/>
          </a:p>
        </c:txPr>
        <c:crossAx val="1793739024"/>
        <c:crosses val="autoZero"/>
        <c:auto val="1"/>
        <c:lblAlgn val="ctr"/>
        <c:lblOffset val="100"/>
        <c:noMultiLvlLbl val="1"/>
      </c:catAx>
      <c:valAx>
        <c:axId val="1793739024"/>
        <c:scaling>
          <c:orientation val="minMax"/>
        </c:scaling>
        <c:delete val="0"/>
        <c:axPos val="l"/>
        <c:majorGridlines>
          <c:spPr>
            <a:ln>
              <a:solidFill>
                <a:srgbClr val="FFFFFF"/>
              </a:solidFill>
            </a:ln>
          </c:spPr>
        </c:majorGridlines>
        <c:numFmt formatCode="_(* # ##0.00_);_(* \(# ##0.00\);_(* &quot;-&quot;??_);_(@_)" sourceLinked="1"/>
        <c:majorTickMark val="cross"/>
        <c:minorTickMark val="cross"/>
        <c:tickLblPos val="nextTo"/>
        <c:spPr>
          <a:ln w="47625">
            <a:noFill/>
          </a:ln>
        </c:spPr>
        <c:txPr>
          <a:bodyPr/>
          <a:lstStyle/>
          <a:p>
            <a:pPr lvl="0">
              <a:defRPr sz="1400" b="0" i="0">
                <a:solidFill>
                  <a:srgbClr val="000000"/>
                </a:solidFill>
                <a:latin typeface="+mn-lt"/>
              </a:defRPr>
            </a:pPr>
            <a:endParaRPr lang="en-US"/>
          </a:p>
        </c:txPr>
        <c:crossAx val="1790561632"/>
        <c:crosses val="autoZero"/>
        <c:crossBetween val="between"/>
      </c:valAx>
      <c:spPr>
        <a:solidFill>
          <a:srgbClr val="FFFFFF"/>
        </a:solidFill>
      </c:spPr>
    </c:plotArea>
    <c:plotVisOnly val="1"/>
    <c:dispBlanksAs val="zero"/>
    <c:showDLblsOverMax val="1"/>
  </c:chart>
  <c:spPr>
    <a:solidFill>
      <a:srgbClr val="FFFFFF"/>
    </a:solidFill>
  </c:sp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mc:AlternateContent xmlns:mc="http://schemas.openxmlformats.org/markup-compatibility/2006">
    <mc:Choice xmlns:c14="http://schemas.microsoft.com/office/drawing/2007/8/2/chart" Requires="c14">
      <c14:style val="118"/>
    </mc:Choice>
    <mc:Fallback>
      <c:style val="18"/>
    </mc:Fallback>
  </mc:AlternateContent>
  <c:chart>
    <c:autoTitleDeleted val="1"/>
    <c:plotArea>
      <c:layout/>
      <c:lineChart>
        <c:grouping val="standard"/>
        <c:varyColors val="0"/>
        <c:ser>
          <c:idx val="0"/>
          <c:order val="0"/>
          <c:spPr>
            <a:ln w="28575" cmpd="sng">
              <a:solidFill>
                <a:srgbClr val="3A5D9C"/>
              </a:solidFill>
              <a:prstDash val="solid"/>
            </a:ln>
          </c:spPr>
          <c:marker>
            <c:symbol val="none"/>
          </c:marker>
          <c:val>
            <c:numRef>
              <c:f>'Monthly cash-flow'!$C$68:$AL$68</c:f>
              <c:numCache>
                <c:formatCode>_(* # ##0.00_);_(* \(# ##0.00\);_(* "-"??_);_(@_)</c:formatCode>
                <c:ptCount val="34"/>
              </c:numCache>
            </c:numRef>
          </c:val>
          <c:smooth val="0"/>
          <c:extLst>
            <c:ext xmlns:c16="http://schemas.microsoft.com/office/drawing/2014/chart" uri="{C3380CC4-5D6E-409C-BE32-E72D297353CC}">
              <c16:uniqueId val="{00000000-0358-4BBE-897C-E6C096A656ED}"/>
            </c:ext>
          </c:extLst>
        </c:ser>
        <c:dLbls>
          <c:showLegendKey val="0"/>
          <c:showVal val="0"/>
          <c:showCatName val="0"/>
          <c:showSerName val="0"/>
          <c:showPercent val="0"/>
          <c:showBubbleSize val="0"/>
        </c:dLbls>
        <c:smooth val="0"/>
        <c:axId val="1790612304"/>
        <c:axId val="1790614624"/>
      </c:lineChart>
      <c:catAx>
        <c:axId val="1790612304"/>
        <c:scaling>
          <c:orientation val="minMax"/>
        </c:scaling>
        <c:delete val="0"/>
        <c:axPos val="b"/>
        <c:majorTickMark val="cross"/>
        <c:minorTickMark val="cross"/>
        <c:tickLblPos val="nextTo"/>
        <c:txPr>
          <a:bodyPr rot="-16800000"/>
          <a:lstStyle/>
          <a:p>
            <a:pPr lvl="0">
              <a:defRPr sz="1400" b="0" i="0">
                <a:solidFill>
                  <a:srgbClr val="000000"/>
                </a:solidFill>
                <a:latin typeface="+mn-lt"/>
              </a:defRPr>
            </a:pPr>
            <a:endParaRPr lang="en-US"/>
          </a:p>
        </c:txPr>
        <c:crossAx val="1790614624"/>
        <c:crosses val="autoZero"/>
        <c:auto val="1"/>
        <c:lblAlgn val="ctr"/>
        <c:lblOffset val="100"/>
        <c:noMultiLvlLbl val="1"/>
      </c:catAx>
      <c:valAx>
        <c:axId val="1790614624"/>
        <c:scaling>
          <c:orientation val="minMax"/>
        </c:scaling>
        <c:delete val="0"/>
        <c:axPos val="l"/>
        <c:majorGridlines>
          <c:spPr>
            <a:ln>
              <a:solidFill>
                <a:srgbClr val="FFFFFF"/>
              </a:solidFill>
            </a:ln>
          </c:spPr>
        </c:majorGridlines>
        <c:numFmt formatCode="_(* # ##0.00_);_(* \(# ##0.00\);_(* &quot;-&quot;??_);_(@_)" sourceLinked="1"/>
        <c:majorTickMark val="cross"/>
        <c:minorTickMark val="cross"/>
        <c:tickLblPos val="nextTo"/>
        <c:spPr>
          <a:ln w="47625">
            <a:noFill/>
          </a:ln>
        </c:spPr>
        <c:txPr>
          <a:bodyPr/>
          <a:lstStyle/>
          <a:p>
            <a:pPr lvl="0">
              <a:defRPr sz="1400" b="0" i="0">
                <a:solidFill>
                  <a:srgbClr val="000000"/>
                </a:solidFill>
                <a:latin typeface="+mn-lt"/>
              </a:defRPr>
            </a:pPr>
            <a:endParaRPr lang="en-US"/>
          </a:p>
        </c:txPr>
        <c:crossAx val="1790612304"/>
        <c:crosses val="autoZero"/>
        <c:crossBetween val="between"/>
      </c:valAx>
      <c:spPr>
        <a:solidFill>
          <a:srgbClr val="FFFFFF"/>
        </a:solidFill>
      </c:spPr>
    </c:plotArea>
    <c:plotVisOnly val="1"/>
    <c:dispBlanksAs val="zero"/>
    <c:showDLblsOverMax val="1"/>
  </c:chart>
  <c:spPr>
    <a:solidFill>
      <a:srgbClr val="FFFFFF"/>
    </a:solidFill>
  </c:sp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withinLinear" id="14">
  <a:schemeClr val="accent1"/>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withinLinear" id="17">
  <a:schemeClr val="accent4"/>
</cs:colorStyle>
</file>

<file path=xl/charts/colors5.xml><?xml version="1.0" encoding="utf-8"?>
<cs:colorStyle xmlns:cs="http://schemas.microsoft.com/office/drawing/2012/chartStyle" xmlns:a="http://schemas.openxmlformats.org/drawingml/2006/main" meth="withinLinear" id="17">
  <a:schemeClr val="accent4"/>
</cs:colorStyle>
</file>

<file path=xl/charts/colors6.xml><?xml version="1.0" encoding="utf-8"?>
<cs:colorStyle xmlns:cs="http://schemas.microsoft.com/office/drawing/2012/chartStyle" xmlns:a="http://schemas.openxmlformats.org/drawingml/2006/main" meth="withinLinear" id="17">
  <a:schemeClr val="accent4"/>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333">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50000"/>
            <a:lumOff val="50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a:ln w="19050">
        <a:solidFill>
          <a:schemeClr val="lt1"/>
        </a:solidFill>
      </a:ln>
    </cs:spPr>
  </cs:dataPoint>
  <cs:dataPoint3D>
    <cs:lnRef idx="0"/>
    <cs:fillRef idx="0">
      <cs:styleClr val="auto"/>
    </cs:fillRef>
    <cs:effectRef idx="0"/>
    <cs:fontRef idx="minor">
      <a:schemeClr val="tx1"/>
    </cs:fontRef>
    <cs:spPr>
      <a:solidFill>
        <a:schemeClr val="phClr"/>
      </a:solidFill>
      <a:ln w="1905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40" b="0" kern="1200" spc="0"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trlProps/ctrlProp1.xml><?xml version="1.0" encoding="utf-8"?>
<formControlPr xmlns="http://schemas.microsoft.com/office/spreadsheetml/2009/9/main" objectType="CheckBox" noThreeD="1"/>
</file>

<file path=xl/ctrlProps/ctrlProp10.xml><?xml version="1.0" encoding="utf-8"?>
<formControlPr xmlns="http://schemas.microsoft.com/office/spreadsheetml/2009/9/main" objectType="CheckBox" noThreeD="1"/>
</file>

<file path=xl/ctrlProps/ctrlProp2.xml><?xml version="1.0" encoding="utf-8"?>
<formControlPr xmlns="http://schemas.microsoft.com/office/spreadsheetml/2009/9/main" objectType="CheckBox" noThreeD="1"/>
</file>

<file path=xl/ctrlProps/ctrlProp3.xml><?xml version="1.0" encoding="utf-8"?>
<formControlPr xmlns="http://schemas.microsoft.com/office/spreadsheetml/2009/9/main" objectType="CheckBox" noThreeD="1"/>
</file>

<file path=xl/ctrlProps/ctrlProp4.xml><?xml version="1.0" encoding="utf-8"?>
<formControlPr xmlns="http://schemas.microsoft.com/office/spreadsheetml/2009/9/main" objectType="CheckBox" noThreeD="1"/>
</file>

<file path=xl/ctrlProps/ctrlProp5.xml><?xml version="1.0" encoding="utf-8"?>
<formControlPr xmlns="http://schemas.microsoft.com/office/spreadsheetml/2009/9/main" objectType="CheckBox" noThreeD="1"/>
</file>

<file path=xl/ctrlProps/ctrlProp6.xml><?xml version="1.0" encoding="utf-8"?>
<formControlPr xmlns="http://schemas.microsoft.com/office/spreadsheetml/2009/9/main" objectType="CheckBox" noThreeD="1"/>
</file>

<file path=xl/ctrlProps/ctrlProp7.xml><?xml version="1.0" encoding="utf-8"?>
<formControlPr xmlns="http://schemas.microsoft.com/office/spreadsheetml/2009/9/main" objectType="Radio" checked="Checked" firstButton="1" noThreeD="1"/>
</file>

<file path=xl/ctrlProps/ctrlProp8.xml><?xml version="1.0" encoding="utf-8"?>
<formControlPr xmlns="http://schemas.microsoft.com/office/spreadsheetml/2009/9/main" objectType="Radio" noThreeD="1"/>
</file>

<file path=xl/ctrlProps/ctrlProp9.xml><?xml version="1.0" encoding="utf-8"?>
<formControlPr xmlns="http://schemas.microsoft.com/office/spreadsheetml/2009/9/main" objectType="CheckBox" noThreeD="1"/>
</file>

<file path=xl/drawings/_rels/drawing10.xml.rels><?xml version="1.0" encoding="UTF-8" standalone="yes"?>
<Relationships xmlns="http://schemas.openxmlformats.org/package/2006/relationships"><Relationship Id="rId2" Type="http://schemas.openxmlformats.org/officeDocument/2006/relationships/chart" Target="../charts/chart9.xml"/><Relationship Id="rId1" Type="http://schemas.openxmlformats.org/officeDocument/2006/relationships/chart" Target="../charts/chart8.xml"/></Relationships>
</file>

<file path=xl/drawings/_rels/drawing2.xml.rels><?xml version="1.0" encoding="UTF-8" standalone="yes"?>
<Relationships xmlns="http://schemas.openxmlformats.org/package/2006/relationships"><Relationship Id="rId1" Type="http://schemas.openxmlformats.org/officeDocument/2006/relationships/image" Target="../media/image4.jp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2" Type="http://schemas.openxmlformats.org/officeDocument/2006/relationships/chart" Target="../charts/chart5.xml"/><Relationship Id="rId1" Type="http://schemas.openxmlformats.org/officeDocument/2006/relationships/chart" Target="../charts/chart4.xml"/></Relationships>
</file>

<file path=xl/drawings/_rels/drawing8.xml.rels><?xml version="1.0" encoding="UTF-8" standalone="yes"?>
<Relationships xmlns="http://schemas.openxmlformats.org/package/2006/relationships"><Relationship Id="rId1" Type="http://schemas.openxmlformats.org/officeDocument/2006/relationships/chart" Target="../charts/chart6.xml"/></Relationships>
</file>

<file path=xl/drawings/_rels/drawing9.xml.rels><?xml version="1.0" encoding="UTF-8" standalone="yes"?>
<Relationships xmlns="http://schemas.openxmlformats.org/package/2006/relationships"><Relationship Id="rId1" Type="http://schemas.openxmlformats.org/officeDocument/2006/relationships/chart" Target="../charts/chart7.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0.v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3.jpeg"/></Relationships>
</file>

<file path=xl/drawings/_rels/vmlDrawing11.v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3.jpeg"/></Relationships>
</file>

<file path=xl/drawings/_rels/vmlDrawing1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3.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4.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5.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6.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7.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8.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9.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_rels/vmlDrawing20.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3.vml.rels><?xml version="1.0" encoding="UTF-8" standalone="yes"?>
<Relationships xmlns="http://schemas.openxmlformats.org/package/2006/relationships"><Relationship Id="rId1" Type="http://schemas.openxmlformats.org/officeDocument/2006/relationships/image" Target="../media/image5.emf"/></Relationships>
</file>

<file path=xl/drawings/_rels/vmlDrawing3.v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_rels/vmlDrawing4.v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_rels/vmlDrawing5.v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_rels/vmlDrawing6.v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3.jpeg"/></Relationships>
</file>

<file path=xl/drawings/_rels/vmlDrawing7.v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3.jpeg"/></Relationships>
</file>

<file path=xl/drawings/_rels/vmlDrawing9.v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1</xdr:col>
          <xdr:colOff>142875</xdr:colOff>
          <xdr:row>5</xdr:row>
          <xdr:rowOff>57150</xdr:rowOff>
        </xdr:from>
        <xdr:to>
          <xdr:col>1</xdr:col>
          <xdr:colOff>333375</xdr:colOff>
          <xdr:row>6</xdr:row>
          <xdr:rowOff>247650</xdr:rowOff>
        </xdr:to>
        <xdr:sp macro="" textlink="">
          <xdr:nvSpPr>
            <xdr:cNvPr id="23553" name="Check Box 1" hidden="1">
              <a:extLst>
                <a:ext uri="{63B3BB69-23CF-44E3-9099-C40C66FF867C}">
                  <a14:compatExt spid="_x0000_s235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1</xdr:col>
          <xdr:colOff>142875</xdr:colOff>
          <xdr:row>8</xdr:row>
          <xdr:rowOff>0</xdr:rowOff>
        </xdr:from>
        <xdr:to>
          <xdr:col>2</xdr:col>
          <xdr:colOff>123825</xdr:colOff>
          <xdr:row>8</xdr:row>
          <xdr:rowOff>200025</xdr:rowOff>
        </xdr:to>
        <xdr:sp macro="" textlink="">
          <xdr:nvSpPr>
            <xdr:cNvPr id="23554" name="Check Box 2" hidden="1">
              <a:extLst>
                <a:ext uri="{63B3BB69-23CF-44E3-9099-C40C66FF867C}">
                  <a14:compatExt spid="_x0000_s235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1</xdr:col>
          <xdr:colOff>142875</xdr:colOff>
          <xdr:row>12</xdr:row>
          <xdr:rowOff>0</xdr:rowOff>
        </xdr:from>
        <xdr:to>
          <xdr:col>2</xdr:col>
          <xdr:colOff>133350</xdr:colOff>
          <xdr:row>12</xdr:row>
          <xdr:rowOff>219075</xdr:rowOff>
        </xdr:to>
        <xdr:sp macro="" textlink="">
          <xdr:nvSpPr>
            <xdr:cNvPr id="23555" name="Check Box 3" hidden="1">
              <a:extLst>
                <a:ext uri="{63B3BB69-23CF-44E3-9099-C40C66FF867C}">
                  <a14:compatExt spid="_x0000_s235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1</xdr:col>
          <xdr:colOff>161925</xdr:colOff>
          <xdr:row>13</xdr:row>
          <xdr:rowOff>114300</xdr:rowOff>
        </xdr:from>
        <xdr:to>
          <xdr:col>2</xdr:col>
          <xdr:colOff>161925</xdr:colOff>
          <xdr:row>14</xdr:row>
          <xdr:rowOff>228600</xdr:rowOff>
        </xdr:to>
        <xdr:sp macro="" textlink="">
          <xdr:nvSpPr>
            <xdr:cNvPr id="23556" name="Check Box 4" hidden="1">
              <a:extLst>
                <a:ext uri="{63B3BB69-23CF-44E3-9099-C40C66FF867C}">
                  <a14:compatExt spid="_x0000_s235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1</xdr:col>
          <xdr:colOff>161925</xdr:colOff>
          <xdr:row>16</xdr:row>
          <xdr:rowOff>9525</xdr:rowOff>
        </xdr:from>
        <xdr:to>
          <xdr:col>2</xdr:col>
          <xdr:colOff>152400</xdr:colOff>
          <xdr:row>16</xdr:row>
          <xdr:rowOff>228600</xdr:rowOff>
        </xdr:to>
        <xdr:sp macro="" textlink="">
          <xdr:nvSpPr>
            <xdr:cNvPr id="23557" name="Check Box 5" hidden="1">
              <a:extLst>
                <a:ext uri="{63B3BB69-23CF-44E3-9099-C40C66FF867C}">
                  <a14:compatExt spid="_x0000_s235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1</xdr:col>
          <xdr:colOff>161925</xdr:colOff>
          <xdr:row>17</xdr:row>
          <xdr:rowOff>76200</xdr:rowOff>
        </xdr:from>
        <xdr:to>
          <xdr:col>2</xdr:col>
          <xdr:colOff>142875</xdr:colOff>
          <xdr:row>18</xdr:row>
          <xdr:rowOff>209550</xdr:rowOff>
        </xdr:to>
        <xdr:sp macro="" textlink="">
          <xdr:nvSpPr>
            <xdr:cNvPr id="23558" name="Check Box 6" hidden="1">
              <a:extLst>
                <a:ext uri="{63B3BB69-23CF-44E3-9099-C40C66FF867C}">
                  <a14:compatExt spid="_x0000_s235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4</xdr:col>
          <xdr:colOff>57150</xdr:colOff>
          <xdr:row>23</xdr:row>
          <xdr:rowOff>19050</xdr:rowOff>
        </xdr:from>
        <xdr:to>
          <xdr:col>4</xdr:col>
          <xdr:colOff>476250</xdr:colOff>
          <xdr:row>24</xdr:row>
          <xdr:rowOff>47625</xdr:rowOff>
        </xdr:to>
        <xdr:sp macro="" textlink="">
          <xdr:nvSpPr>
            <xdr:cNvPr id="23559" name="Option Button 7" hidden="1">
              <a:extLst>
                <a:ext uri="{63B3BB69-23CF-44E3-9099-C40C66FF867C}">
                  <a14:compatExt spid="_x0000_s235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7</xdr:col>
          <xdr:colOff>400050</xdr:colOff>
          <xdr:row>23</xdr:row>
          <xdr:rowOff>66675</xdr:rowOff>
        </xdr:from>
        <xdr:to>
          <xdr:col>8</xdr:col>
          <xdr:colOff>133350</xdr:colOff>
          <xdr:row>23</xdr:row>
          <xdr:rowOff>285750</xdr:rowOff>
        </xdr:to>
        <xdr:sp macro="" textlink="">
          <xdr:nvSpPr>
            <xdr:cNvPr id="23560" name="Option Button 8" hidden="1">
              <a:extLst>
                <a:ext uri="{63B3BB69-23CF-44E3-9099-C40C66FF867C}">
                  <a14:compatExt spid="_x0000_s235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1</xdr:col>
          <xdr:colOff>142875</xdr:colOff>
          <xdr:row>10</xdr:row>
          <xdr:rowOff>9525</xdr:rowOff>
        </xdr:from>
        <xdr:to>
          <xdr:col>2</xdr:col>
          <xdr:colOff>133350</xdr:colOff>
          <xdr:row>10</xdr:row>
          <xdr:rowOff>219075</xdr:rowOff>
        </xdr:to>
        <xdr:sp macro="" textlink="">
          <xdr:nvSpPr>
            <xdr:cNvPr id="23561" name="Check Box 9" hidden="1">
              <a:extLst>
                <a:ext uri="{63B3BB69-23CF-44E3-9099-C40C66FF867C}">
                  <a14:compatExt spid="_x0000_s235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1</xdr:col>
          <xdr:colOff>171450</xdr:colOff>
          <xdr:row>19</xdr:row>
          <xdr:rowOff>38100</xdr:rowOff>
        </xdr:from>
        <xdr:to>
          <xdr:col>2</xdr:col>
          <xdr:colOff>171450</xdr:colOff>
          <xdr:row>20</xdr:row>
          <xdr:rowOff>228600</xdr:rowOff>
        </xdr:to>
        <xdr:sp macro="" textlink="">
          <xdr:nvSpPr>
            <xdr:cNvPr id="23562" name="Check Box 10" hidden="1">
              <a:extLst>
                <a:ext uri="{63B3BB69-23CF-44E3-9099-C40C66FF867C}">
                  <a14:compatExt spid="_x0000_s235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drawings/drawing10.xml><?xml version="1.0" encoding="utf-8"?>
<xdr:wsDr xmlns:xdr="http://schemas.openxmlformats.org/drawingml/2006/spreadsheetDrawing" xmlns:a="http://schemas.openxmlformats.org/drawingml/2006/main">
  <xdr:twoCellAnchor>
    <xdr:from>
      <xdr:col>5</xdr:col>
      <xdr:colOff>19050</xdr:colOff>
      <xdr:row>77</xdr:row>
      <xdr:rowOff>76200</xdr:rowOff>
    </xdr:from>
    <xdr:to>
      <xdr:col>21</xdr:col>
      <xdr:colOff>876300</xdr:colOff>
      <xdr:row>100</xdr:row>
      <xdr:rowOff>123825</xdr:rowOff>
    </xdr:to>
    <xdr:graphicFrame macro="">
      <xdr:nvGraphicFramePr>
        <xdr:cNvPr id="2" name="Chart 2" title="Chart"/>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twoCellAnchor>
    <xdr:from>
      <xdr:col>5</xdr:col>
      <xdr:colOff>19539</xdr:colOff>
      <xdr:row>103</xdr:row>
      <xdr:rowOff>6106</xdr:rowOff>
    </xdr:from>
    <xdr:to>
      <xdr:col>20</xdr:col>
      <xdr:colOff>619369</xdr:colOff>
      <xdr:row>130</xdr:row>
      <xdr:rowOff>67163</xdr:rowOff>
    </xdr:to>
    <xdr:graphicFrame macro="">
      <xdr:nvGraphicFramePr>
        <xdr:cNvPr id="3"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fLocksWithSheet="0"/>
  </xdr:twoCellAnchor>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3</xdr:row>
          <xdr:rowOff>104775</xdr:rowOff>
        </xdr:from>
        <xdr:to>
          <xdr:col>10</xdr:col>
          <xdr:colOff>314325</xdr:colOff>
          <xdr:row>48</xdr:row>
          <xdr:rowOff>114300</xdr:rowOff>
        </xdr:to>
        <xdr:sp macro="" textlink="">
          <xdr:nvSpPr>
            <xdr:cNvPr id="10241" name="Object 1" hidden="1">
              <a:extLst>
                <a:ext uri="{63B3BB69-23CF-44E3-9099-C40C66FF867C}">
                  <a14:compatExt spid="_x0000_s10241"/>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0</xdr:col>
      <xdr:colOff>0</xdr:colOff>
      <xdr:row>4</xdr:row>
      <xdr:rowOff>0</xdr:rowOff>
    </xdr:from>
    <xdr:to>
      <xdr:col>2</xdr:col>
      <xdr:colOff>3301365</xdr:colOff>
      <xdr:row>24</xdr:row>
      <xdr:rowOff>32385</xdr:rowOff>
    </xdr:to>
    <xdr:pic>
      <xdr:nvPicPr>
        <xdr:cNvPr id="4" name="Picture 3"/>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731520"/>
          <a:ext cx="6524625" cy="368998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5</xdr:col>
      <xdr:colOff>509587</xdr:colOff>
      <xdr:row>3</xdr:row>
      <xdr:rowOff>4762</xdr:rowOff>
    </xdr:from>
    <xdr:to>
      <xdr:col>13</xdr:col>
      <xdr:colOff>204787</xdr:colOff>
      <xdr:row>17</xdr:row>
      <xdr:rowOff>80962</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4</xdr:col>
      <xdr:colOff>38100</xdr:colOff>
      <xdr:row>2</xdr:row>
      <xdr:rowOff>0</xdr:rowOff>
    </xdr:from>
    <xdr:to>
      <xdr:col>14</xdr:col>
      <xdr:colOff>180976</xdr:colOff>
      <xdr:row>14</xdr:row>
      <xdr:rowOff>152400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0</xdr:col>
      <xdr:colOff>355600</xdr:colOff>
      <xdr:row>4</xdr:row>
      <xdr:rowOff>95250</xdr:rowOff>
    </xdr:from>
    <xdr:ext cx="184731" cy="264560"/>
    <xdr:sp macro="" textlink="">
      <xdr:nvSpPr>
        <xdr:cNvPr id="3" name="ZoneTexte 2"/>
        <xdr:cNvSpPr txBox="1"/>
      </xdr:nvSpPr>
      <xdr:spPr>
        <a:xfrm>
          <a:off x="355600" y="831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sz="1100"/>
        </a:p>
      </xdr:txBody>
    </xdr:sp>
    <xdr:clientData/>
  </xdr:oneCellAnchor>
  <xdr:oneCellAnchor>
    <xdr:from>
      <xdr:col>0</xdr:col>
      <xdr:colOff>355600</xdr:colOff>
      <xdr:row>10</xdr:row>
      <xdr:rowOff>95250</xdr:rowOff>
    </xdr:from>
    <xdr:ext cx="184731" cy="264560"/>
    <xdr:sp macro="" textlink="">
      <xdr:nvSpPr>
        <xdr:cNvPr id="4" name="ZoneTexte 3"/>
        <xdr:cNvSpPr txBox="1"/>
      </xdr:nvSpPr>
      <xdr:spPr>
        <a:xfrm>
          <a:off x="355600" y="193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sz="1100"/>
        </a:p>
      </xdr:txBody>
    </xdr:sp>
    <xdr:clientData/>
  </xdr:oneCellAnchor>
</xdr:wsDr>
</file>

<file path=xl/drawings/drawing5.xml><?xml version="1.0" encoding="utf-8"?>
<xdr:wsDr xmlns:xdr="http://schemas.openxmlformats.org/drawingml/2006/spreadsheetDrawing" xmlns:a="http://schemas.openxmlformats.org/drawingml/2006/main">
  <xdr:twoCellAnchor>
    <xdr:from>
      <xdr:col>5</xdr:col>
      <xdr:colOff>228600</xdr:colOff>
      <xdr:row>4</xdr:row>
      <xdr:rowOff>157162</xdr:rowOff>
    </xdr:from>
    <xdr:to>
      <xdr:col>12</xdr:col>
      <xdr:colOff>609600</xdr:colOff>
      <xdr:row>19</xdr:row>
      <xdr:rowOff>42862</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2247900</xdr:colOff>
      <xdr:row>38</xdr:row>
      <xdr:rowOff>9525</xdr:rowOff>
    </xdr:from>
    <xdr:to>
      <xdr:col>9</xdr:col>
      <xdr:colOff>485775</xdr:colOff>
      <xdr:row>53</xdr:row>
      <xdr:rowOff>180976</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571499</xdr:colOff>
      <xdr:row>38</xdr:row>
      <xdr:rowOff>9525</xdr:rowOff>
    </xdr:from>
    <xdr:to>
      <xdr:col>20</xdr:col>
      <xdr:colOff>114299</xdr:colOff>
      <xdr:row>52</xdr:row>
      <xdr:rowOff>85725</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44</xdr:col>
      <xdr:colOff>95250</xdr:colOff>
      <xdr:row>8</xdr:row>
      <xdr:rowOff>28575</xdr:rowOff>
    </xdr:from>
    <xdr:to>
      <xdr:col>45</xdr:col>
      <xdr:colOff>9525</xdr:colOff>
      <xdr:row>8</xdr:row>
      <xdr:rowOff>190500</xdr:rowOff>
    </xdr:to>
    <xdr:sp macro="" textlink="">
      <xdr:nvSpPr>
        <xdr:cNvPr id="2" name="Diamond 1"/>
        <xdr:cNvSpPr/>
      </xdr:nvSpPr>
      <xdr:spPr>
        <a:xfrm>
          <a:off x="9315450" y="1501775"/>
          <a:ext cx="123825" cy="155575"/>
        </a:xfrm>
        <a:prstGeom prst="diamond">
          <a:avLst/>
        </a:prstGeom>
        <a:solidFill>
          <a:srgbClr val="515979">
            <a:alpha val="64000"/>
          </a:srgbClr>
        </a:solidFill>
        <a:ln>
          <a:solidFill>
            <a:srgbClr val="515979"/>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oneCellAnchor>
    <xdr:from>
      <xdr:col>44</xdr:col>
      <xdr:colOff>409575</xdr:colOff>
      <xdr:row>7</xdr:row>
      <xdr:rowOff>219075</xdr:rowOff>
    </xdr:from>
    <xdr:ext cx="864724" cy="264560"/>
    <xdr:sp macro="" textlink="">
      <xdr:nvSpPr>
        <xdr:cNvPr id="3" name="TextBox 2"/>
        <xdr:cNvSpPr txBox="1"/>
      </xdr:nvSpPr>
      <xdr:spPr>
        <a:xfrm>
          <a:off x="12839700" y="2085975"/>
          <a:ext cx="864724"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GB" sz="1100">
              <a:solidFill>
                <a:schemeClr val="accent4">
                  <a:lumMod val="75000"/>
                </a:schemeClr>
              </a:solidFill>
            </a:rPr>
            <a:t>Milestone 1</a:t>
          </a:r>
        </a:p>
      </xdr:txBody>
    </xdr:sp>
    <xdr:clientData/>
  </xdr:oneCellAnchor>
</xdr:wsDr>
</file>

<file path=xl/drawings/drawing8.xml><?xml version="1.0" encoding="utf-8"?>
<xdr:wsDr xmlns:xdr="http://schemas.openxmlformats.org/drawingml/2006/spreadsheetDrawing" xmlns:a="http://schemas.openxmlformats.org/drawingml/2006/main">
  <xdr:twoCellAnchor>
    <xdr:from>
      <xdr:col>5</xdr:col>
      <xdr:colOff>285750</xdr:colOff>
      <xdr:row>2</xdr:row>
      <xdr:rowOff>123825</xdr:rowOff>
    </xdr:from>
    <xdr:to>
      <xdr:col>12</xdr:col>
      <xdr:colOff>57150</xdr:colOff>
      <xdr:row>15</xdr:row>
      <xdr:rowOff>152400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0</xdr:col>
      <xdr:colOff>971550</xdr:colOff>
      <xdr:row>13</xdr:row>
      <xdr:rowOff>47625</xdr:rowOff>
    </xdr:from>
    <xdr:to>
      <xdr:col>6</xdr:col>
      <xdr:colOff>828675</xdr:colOff>
      <xdr:row>27</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1</xdr:col>
      <xdr:colOff>295276</xdr:colOff>
      <xdr:row>21</xdr:row>
      <xdr:rowOff>114300</xdr:rowOff>
    </xdr:from>
    <xdr:ext cx="733424" cy="342786"/>
    <xdr:sp macro="" textlink="">
      <xdr:nvSpPr>
        <xdr:cNvPr id="3" name="TextBox 2"/>
        <xdr:cNvSpPr txBox="1"/>
      </xdr:nvSpPr>
      <xdr:spPr>
        <a:xfrm>
          <a:off x="981076" y="3981450"/>
          <a:ext cx="733424" cy="3427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lang="en-GB" sz="800"/>
            <a:t>Luxembourg, 10 stores</a:t>
          </a:r>
        </a:p>
      </xdr:txBody>
    </xdr:sp>
    <xdr:clientData/>
  </xdr:oneCellAnchor>
  <xdr:oneCellAnchor>
    <xdr:from>
      <xdr:col>4</xdr:col>
      <xdr:colOff>171451</xdr:colOff>
      <xdr:row>20</xdr:row>
      <xdr:rowOff>180975</xdr:rowOff>
    </xdr:from>
    <xdr:ext cx="609599" cy="342786"/>
    <xdr:sp macro="" textlink="">
      <xdr:nvSpPr>
        <xdr:cNvPr id="4" name="TextBox 3"/>
        <xdr:cNvSpPr txBox="1"/>
      </xdr:nvSpPr>
      <xdr:spPr>
        <a:xfrm>
          <a:off x="2914651" y="3863975"/>
          <a:ext cx="609599" cy="3427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lang="en-GB" sz="800"/>
            <a:t>Germany, 50 stores</a:t>
          </a:r>
        </a:p>
      </xdr:txBody>
    </xdr:sp>
    <xdr:clientData/>
  </xdr:oneCellAnchor>
  <xdr:oneCellAnchor>
    <xdr:from>
      <xdr:col>5</xdr:col>
      <xdr:colOff>457201</xdr:colOff>
      <xdr:row>18</xdr:row>
      <xdr:rowOff>142875</xdr:rowOff>
    </xdr:from>
    <xdr:ext cx="771524" cy="468013"/>
    <xdr:sp macro="" textlink="">
      <xdr:nvSpPr>
        <xdr:cNvPr id="5" name="TextBox 4"/>
        <xdr:cNvSpPr txBox="1"/>
      </xdr:nvSpPr>
      <xdr:spPr>
        <a:xfrm>
          <a:off x="5343526" y="5943600"/>
          <a:ext cx="771524" cy="4680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lang="en-GB" sz="800"/>
            <a:t>Luxembourg, video </a:t>
          </a:r>
          <a:r>
            <a:rPr lang="en-GB" sz="800" baseline="0"/>
            <a:t>campaign</a:t>
          </a:r>
          <a:endParaRPr lang="en-GB" sz="800"/>
        </a:p>
      </xdr:txBody>
    </xdr:sp>
    <xdr:clientData/>
  </xdr:one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BP%20-%20Calendrier%20des%20activit&#233;s" TargetMode="External"/></Relationships>
</file>

<file path=xl/externalLinks/_rels/externalLink10.xml.rels><?xml version="1.0" encoding="UTF-8" standalone="yes"?>
<Relationships xmlns="http://schemas.openxmlformats.org/package/2006/relationships"><Relationship Id="rId1" Type="http://schemas.microsoft.com/office/2006/relationships/xlExternalLinkPath/xlPathMissing" Target="ORGANIGRAMME" TargetMode="External"/></Relationships>
</file>

<file path=xl/externalLinks/_rels/externalLink11.xml.rels><?xml version="1.0" encoding="UTF-8" standalone="yes"?>
<Relationships xmlns="http://schemas.openxmlformats.org/package/2006/relationships"><Relationship Id="rId1" Type="http://schemas.microsoft.com/office/2006/relationships/xlExternalLinkPath/xlPathMissing" Target="ANALYSE%20PME"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DECLARATION%20SUR%20L'HONNEUR"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DEMANDE" TargetMode="External"/></Relationships>
</file>

<file path=xl/externalLinks/_rels/externalLink4.xml.rels><?xml version="1.0" encoding="UTF-8" standalone="yes"?>
<Relationships xmlns="http://schemas.openxmlformats.org/package/2006/relationships"><Relationship Id="rId1" Type="http://schemas.microsoft.com/office/2006/relationships/xlExternalLinkPath/xlPathMissing" Target="ENTREPRISE" TargetMode="External"/></Relationships>
</file>

<file path=xl/externalLinks/_rels/externalLink5.xml.rels><?xml version="1.0" encoding="UTF-8" standalone="yes"?>
<Relationships xmlns="http://schemas.openxmlformats.org/package/2006/relationships"><Relationship Id="rId1" Type="http://schemas.microsoft.com/office/2006/relationships/xlExternalLinkPath/xlPathMissing" Target="AVANT%20PROPOS" TargetMode="External"/></Relationships>
</file>

<file path=xl/externalLinks/_rels/externalLink6.xml.rels><?xml version="1.0" encoding="UTF-8" standalone="yes"?>
<Relationships xmlns="http://schemas.openxmlformats.org/package/2006/relationships"><Relationship Id="rId1" Type="http://schemas.microsoft.com/office/2006/relationships/xlExternalLinkPath/xlPathMissing" Target="PIECES%20A%20JOINDRE" TargetMode="External"/></Relationships>
</file>

<file path=xl/externalLinks/_rels/externalLink7.xml.rels><?xml version="1.0" encoding="UTF-8" standalone="yes"?>
<Relationships xmlns="http://schemas.openxmlformats.org/package/2006/relationships"><Relationship Id="rId1" Type="http://schemas.microsoft.com/office/2006/relationships/xlExternalLinkPath/xlPathMissing" Target="DESCRIPTIF%20PROJET" TargetMode="External"/></Relationships>
</file>

<file path=xl/externalLinks/_rels/externalLink8.xml.rels><?xml version="1.0" encoding="UTF-8" standalone="yes"?>
<Relationships xmlns="http://schemas.openxmlformats.org/package/2006/relationships"><Relationship Id="rId1" Type="http://schemas.microsoft.com/office/2006/relationships/xlExternalLinkPath/xlPathMissing" Target="PP%20NOUVEAU%20SCHEMA%20+%20EFFECTIFS" TargetMode="External"/></Relationships>
</file>

<file path=xl/externalLinks/_rels/externalLink9.xml.rels><?xml version="1.0" encoding="UTF-8" standalone="yes"?>
<Relationships xmlns="http://schemas.openxmlformats.org/package/2006/relationships"><Relationship Id="rId1" Type="http://schemas.microsoft.com/office/2006/relationships/xlExternalLinkPath/xlPathMissing" Target="BILAN%20NOUVEAU%20SCHEMA%20"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P - Calendrier des activités"/>
    </sheetNames>
    <sheetDataSet>
      <sheetData sheetId="0"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RGANIGRAMME"/>
    </sheetNames>
    <sheetDataSet>
      <sheetData sheetId="0"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ALYSE PME"/>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CLARATION SUR L'HONNEUR"/>
    </sheetNames>
    <sheetDataSet>
      <sheetData sheetId="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MANDE"/>
    </sheetNames>
    <sheetDataSet>
      <sheetData sheetId="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NTREPRISE"/>
    </sheetNames>
    <sheetDataSet>
      <sheetData sheetId="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VANT PROPOS"/>
    </sheetNames>
    <sheetDataSet>
      <sheetData sheetId="0"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IECES A JOINDRE"/>
    </sheetNames>
    <sheetDataSet>
      <sheetData sheetId="0"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SCRIPTIF PROJET"/>
    </sheetNames>
    <sheetDataSet>
      <sheetData sheetId="0"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P NOUVEAU SCHEMA + EFFECTIFS"/>
    </sheetNames>
    <sheetDataSet>
      <sheetData sheetId="0"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ILAN NOUVEAU SCHEMA "/>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pme@eco.etat.lu" TargetMode="External"/><Relationship Id="rId1" Type="http://schemas.openxmlformats.org/officeDocument/2006/relationships/printerSettings" Target="../printerSettings/printerSettings1.bin"/><Relationship Id="rId4" Type="http://schemas.openxmlformats.org/officeDocument/2006/relationships/vmlDrawing" Target="../drawings/vmlDrawing1.vml"/></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19.bin"/><Relationship Id="rId1" Type="http://schemas.openxmlformats.org/officeDocument/2006/relationships/printerSettings" Target="../printerSettings/printerSettings18.bin"/><Relationship Id="rId4" Type="http://schemas.openxmlformats.org/officeDocument/2006/relationships/vmlDrawing" Target="../drawings/vmlDrawing11.vml"/></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12.vml"/><Relationship Id="rId1" Type="http://schemas.openxmlformats.org/officeDocument/2006/relationships/printerSettings" Target="../printerSettings/printerSettings20.bin"/></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3.xml"/><Relationship Id="rId1" Type="http://schemas.openxmlformats.org/officeDocument/2006/relationships/printerSettings" Target="../printerSettings/printerSettings21.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4.xml"/><Relationship Id="rId1" Type="http://schemas.openxmlformats.org/officeDocument/2006/relationships/printerSettings" Target="../printerSettings/printerSettings22.bin"/></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5.xml"/><Relationship Id="rId1" Type="http://schemas.openxmlformats.org/officeDocument/2006/relationships/printerSettings" Target="../printerSettings/printerSettings23.bin"/></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drawing" Target="../drawings/drawing6.xml"/><Relationship Id="rId1" Type="http://schemas.openxmlformats.org/officeDocument/2006/relationships/printerSettings" Target="../printerSettings/printerSettings24.bin"/></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7.vml"/><Relationship Id="rId2" Type="http://schemas.openxmlformats.org/officeDocument/2006/relationships/drawing" Target="../drawings/drawing7.xml"/><Relationship Id="rId1" Type="http://schemas.openxmlformats.org/officeDocument/2006/relationships/printerSettings" Target="../printerSettings/printerSettings25.bin"/></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8.vml"/><Relationship Id="rId2" Type="http://schemas.openxmlformats.org/officeDocument/2006/relationships/drawing" Target="../drawings/drawing8.xml"/><Relationship Id="rId1" Type="http://schemas.openxmlformats.org/officeDocument/2006/relationships/printerSettings" Target="../printerSettings/printerSettings26.bin"/></Relationships>
</file>

<file path=xl/worksheets/_rels/sheet18.xml.rels><?xml version="1.0" encoding="UTF-8" standalone="yes"?>
<Relationships xmlns="http://schemas.openxmlformats.org/package/2006/relationships"><Relationship Id="rId3" Type="http://schemas.openxmlformats.org/officeDocument/2006/relationships/vmlDrawing" Target="../drawings/vmlDrawing19.vml"/><Relationship Id="rId2" Type="http://schemas.openxmlformats.org/officeDocument/2006/relationships/drawing" Target="../drawings/drawing9.xml"/><Relationship Id="rId1" Type="http://schemas.openxmlformats.org/officeDocument/2006/relationships/printerSettings" Target="../printerSettings/printerSettings27.bin"/></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20.vml"/><Relationship Id="rId2" Type="http://schemas.openxmlformats.org/officeDocument/2006/relationships/drawing" Target="../drawings/drawing10.xml"/><Relationship Id="rId1" Type="http://schemas.openxmlformats.org/officeDocument/2006/relationships/printerSettings" Target="../printerSettings/printerSettings28.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mailto:pme@eco.etat.lu" TargetMode="External"/><Relationship Id="rId1" Type="http://schemas.openxmlformats.org/officeDocument/2006/relationships/printerSettings" Target="../printerSettings/printerSettings3.bin"/><Relationship Id="rId4" Type="http://schemas.openxmlformats.org/officeDocument/2006/relationships/vmlDrawing" Target="../drawings/vmlDrawing2.vml"/></Relationships>
</file>

<file path=xl/worksheets/_rels/sheet20.xml.rels><?xml version="1.0" encoding="UTF-8" standalone="yes"?>
<Relationships xmlns="http://schemas.openxmlformats.org/package/2006/relationships"><Relationship Id="rId2" Type="http://schemas.openxmlformats.org/officeDocument/2006/relationships/vmlDrawing" Target="../drawings/vmlDrawing21.vml"/><Relationship Id="rId1" Type="http://schemas.openxmlformats.org/officeDocument/2006/relationships/printerSettings" Target="../printerSettings/printerSettings29.bin"/></Relationships>
</file>

<file path=xl/worksheets/_rels/sheet21.xml.rels><?xml version="1.0" encoding="UTF-8" standalone="yes"?>
<Relationships xmlns="http://schemas.openxmlformats.org/package/2006/relationships"><Relationship Id="rId2" Type="http://schemas.openxmlformats.org/officeDocument/2006/relationships/vmlDrawing" Target="../drawings/vmlDrawing22.vml"/><Relationship Id="rId1" Type="http://schemas.openxmlformats.org/officeDocument/2006/relationships/printerSettings" Target="../printerSettings/printerSettings30.bin"/></Relationships>
</file>

<file path=xl/worksheets/_rels/sheet22.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32.bin"/><Relationship Id="rId1" Type="http://schemas.openxmlformats.org/officeDocument/2006/relationships/printerSettings" Target="../printerSettings/printerSettings31.bin"/><Relationship Id="rId6" Type="http://schemas.openxmlformats.org/officeDocument/2006/relationships/image" Target="../media/image5.emf"/><Relationship Id="rId5" Type="http://schemas.openxmlformats.org/officeDocument/2006/relationships/oleObject" Target="../embeddings/Microsoft_Word_97_-_2003_Document.doc"/><Relationship Id="rId4" Type="http://schemas.openxmlformats.org/officeDocument/2006/relationships/vmlDrawing" Target="../drawings/vmlDrawing23.v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3" Type="http://schemas.openxmlformats.org/officeDocument/2006/relationships/hyperlink" Target="http://ec.europa.eu/growth/tools-databases/SME-Wizard/smeq.do;SME_SESSION_ID=cv-HEBnnGVjauztPtScHuPnaeKKl1Dmdzg6A2jGYWZDpA6WfAFym!1028861268?execution=e1s1&amp;locale=fr" TargetMode="External"/><Relationship Id="rId2" Type="http://schemas.openxmlformats.org/officeDocument/2006/relationships/hyperlink" Target="http://eur-lex.europa.eu/legal-content/FR/TXT/PDF/?uri=CELEX:32014R0651&amp;from=EN" TargetMode="External"/><Relationship Id="rId1" Type="http://schemas.openxmlformats.org/officeDocument/2006/relationships/printerSettings" Target="../printerSettings/printerSettings7.bin"/><Relationship Id="rId5" Type="http://schemas.openxmlformats.org/officeDocument/2006/relationships/vmlDrawing" Target="../drawings/vmlDrawing4.vml"/><Relationship Id="rId4" Type="http://schemas.openxmlformats.org/officeDocument/2006/relationships/printerSettings" Target="../printerSettings/printerSettings8.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_rels/sheet8.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3" Type="http://schemas.openxmlformats.org/officeDocument/2006/relationships/vmlDrawing" Target="../drawings/vmlDrawing8.vml"/><Relationship Id="rId7" Type="http://schemas.openxmlformats.org/officeDocument/2006/relationships/ctrlProp" Target="../ctrlProps/ctrlProp3.xml"/><Relationship Id="rId12" Type="http://schemas.openxmlformats.org/officeDocument/2006/relationships/ctrlProp" Target="../ctrlProps/ctrlProp8.xml"/><Relationship Id="rId2" Type="http://schemas.openxmlformats.org/officeDocument/2006/relationships/drawing" Target="../drawings/drawing1.xml"/><Relationship Id="rId1" Type="http://schemas.openxmlformats.org/officeDocument/2006/relationships/printerSettings" Target="../printerSettings/printerSettings15.bin"/><Relationship Id="rId6" Type="http://schemas.openxmlformats.org/officeDocument/2006/relationships/ctrlProp" Target="../ctrlProps/ctrlProp2.xml"/><Relationship Id="rId11" Type="http://schemas.openxmlformats.org/officeDocument/2006/relationships/ctrlProp" Target="../ctrlProps/ctrlProp7.xml"/><Relationship Id="rId5" Type="http://schemas.openxmlformats.org/officeDocument/2006/relationships/ctrlProp" Target="../ctrlProps/ctrlProp1.xml"/><Relationship Id="rId10" Type="http://schemas.openxmlformats.org/officeDocument/2006/relationships/ctrlProp" Target="../ctrlProps/ctrlProp6.xml"/><Relationship Id="rId4" Type="http://schemas.openxmlformats.org/officeDocument/2006/relationships/vmlDrawing" Target="../drawings/vmlDrawing9.vml"/><Relationship Id="rId9" Type="http://schemas.openxmlformats.org/officeDocument/2006/relationships/ctrlProp" Target="../ctrlProps/ctrlProp5.xml"/><Relationship Id="rId14" Type="http://schemas.openxmlformats.org/officeDocument/2006/relationships/ctrlProp" Target="../ctrlProps/ctrlProp10.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printerSettings" Target="../printerSettings/printerSettings17.bin"/><Relationship Id="rId1" Type="http://schemas.openxmlformats.org/officeDocument/2006/relationships/printerSettings" Target="../printerSettings/printerSettings1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B1:O21"/>
  <sheetViews>
    <sheetView showGridLines="0" zoomScale="90" zoomScaleNormal="90" workbookViewId="0">
      <selection activeCell="B20" sqref="B20"/>
    </sheetView>
  </sheetViews>
  <sheetFormatPr defaultRowHeight="15" x14ac:dyDescent="0.25"/>
  <cols>
    <col min="1" max="1" width="4.85546875" customWidth="1"/>
    <col min="9" max="9" width="9.5703125" customWidth="1"/>
    <col min="10" max="10" width="12.85546875" customWidth="1"/>
    <col min="11" max="11" width="4.140625" customWidth="1"/>
    <col min="12" max="12" width="41.85546875" customWidth="1"/>
  </cols>
  <sheetData>
    <row r="1" spans="2:15" ht="15.95" customHeight="1" x14ac:dyDescent="0.25"/>
    <row r="2" spans="2:15" ht="33" customHeight="1" x14ac:dyDescent="0.25">
      <c r="B2" s="508" t="s">
        <v>0</v>
      </c>
      <c r="C2" s="508"/>
      <c r="D2" s="508"/>
      <c r="E2" s="508"/>
      <c r="F2" s="508"/>
      <c r="G2" s="508"/>
      <c r="H2" s="508"/>
      <c r="I2" s="508"/>
      <c r="J2" s="508"/>
    </row>
    <row r="3" spans="2:15" s="15" customFormat="1" ht="13.35" customHeight="1" x14ac:dyDescent="0.25">
      <c r="B3" s="59"/>
      <c r="C3" s="59"/>
      <c r="D3" s="59"/>
      <c r="E3" s="59"/>
      <c r="F3" s="59"/>
      <c r="G3" s="59"/>
      <c r="H3" s="59"/>
      <c r="I3" s="59"/>
      <c r="J3" s="59"/>
    </row>
    <row r="4" spans="2:15" ht="33.6" customHeight="1" x14ac:dyDescent="0.25">
      <c r="B4" s="505" t="s">
        <v>1</v>
      </c>
      <c r="C4" s="506"/>
      <c r="D4" s="506"/>
      <c r="E4" s="506"/>
      <c r="F4" s="506"/>
      <c r="G4" s="506"/>
      <c r="H4" s="506"/>
      <c r="I4" s="506"/>
      <c r="J4" s="506"/>
    </row>
    <row r="5" spans="2:15" ht="2.4500000000000002" customHeight="1" x14ac:dyDescent="0.25"/>
    <row r="6" spans="2:15" ht="14.45" customHeight="1" x14ac:dyDescent="0.25">
      <c r="B6" s="509" t="s">
        <v>546</v>
      </c>
      <c r="C6" s="509"/>
      <c r="D6" s="509"/>
      <c r="E6" s="509"/>
      <c r="F6" s="509"/>
      <c r="G6" s="509"/>
      <c r="H6" s="509"/>
      <c r="I6" s="509"/>
      <c r="J6" s="509"/>
    </row>
    <row r="7" spans="2:15" ht="17.45" customHeight="1" x14ac:dyDescent="0.25">
      <c r="B7" s="509"/>
      <c r="C7" s="509"/>
      <c r="D7" s="509"/>
      <c r="E7" s="509"/>
      <c r="F7" s="509"/>
      <c r="G7" s="509"/>
      <c r="H7" s="509"/>
      <c r="I7" s="509"/>
      <c r="J7" s="509"/>
    </row>
    <row r="8" spans="2:15" s="15" customFormat="1" ht="6" customHeight="1" x14ac:dyDescent="0.25">
      <c r="B8" s="63"/>
      <c r="C8" s="63"/>
      <c r="D8" s="63"/>
      <c r="E8" s="63"/>
      <c r="F8" s="63"/>
      <c r="G8" s="63"/>
      <c r="H8" s="63"/>
      <c r="I8" s="63"/>
      <c r="J8" s="63"/>
    </row>
    <row r="9" spans="2:15" s="15" customFormat="1" ht="77.45" customHeight="1" x14ac:dyDescent="0.25">
      <c r="B9" s="507" t="s">
        <v>2</v>
      </c>
      <c r="C9" s="507"/>
      <c r="D9" s="507"/>
      <c r="E9" s="507"/>
      <c r="F9" s="507"/>
      <c r="G9" s="507"/>
      <c r="H9" s="507"/>
      <c r="I9" s="507"/>
      <c r="J9" s="507"/>
    </row>
    <row r="10" spans="2:15" ht="42.6" customHeight="1" x14ac:dyDescent="0.25">
      <c r="B10" s="510" t="s">
        <v>3</v>
      </c>
      <c r="C10" s="510"/>
      <c r="D10" s="510"/>
      <c r="E10" s="510"/>
      <c r="F10" s="510"/>
      <c r="G10" s="510"/>
      <c r="H10" s="510"/>
      <c r="I10" s="510"/>
      <c r="J10" s="510"/>
    </row>
    <row r="11" spans="2:15" s="15" customFormat="1" ht="41.45" customHeight="1" x14ac:dyDescent="0.25">
      <c r="B11" s="507" t="s">
        <v>4</v>
      </c>
      <c r="C11" s="507"/>
      <c r="D11" s="507"/>
      <c r="E11" s="507"/>
      <c r="F11" s="507"/>
      <c r="G11" s="507"/>
      <c r="H11" s="507"/>
      <c r="I11" s="507"/>
      <c r="J11" s="507"/>
      <c r="L11" s="16"/>
      <c r="M11" s="7"/>
      <c r="N11" s="7"/>
      <c r="O11" s="7"/>
    </row>
    <row r="12" spans="2:15" ht="11.45" customHeight="1" x14ac:dyDescent="0.25">
      <c r="B12" s="510" t="s">
        <v>5</v>
      </c>
      <c r="C12" s="510"/>
      <c r="D12" s="510"/>
      <c r="E12" s="510"/>
      <c r="F12" s="510"/>
      <c r="G12" s="510"/>
      <c r="H12" s="510"/>
      <c r="I12" s="510"/>
      <c r="J12" s="510"/>
      <c r="L12" s="16"/>
      <c r="M12" s="7"/>
      <c r="N12" s="7"/>
      <c r="O12" s="7"/>
    </row>
    <row r="13" spans="2:15" s="15" customFormat="1" ht="40.5" customHeight="1" x14ac:dyDescent="0.25">
      <c r="B13" s="510"/>
      <c r="C13" s="510"/>
      <c r="D13" s="510"/>
      <c r="E13" s="510"/>
      <c r="F13" s="510"/>
      <c r="G13" s="510"/>
      <c r="H13" s="510"/>
      <c r="I13" s="510"/>
      <c r="J13" s="510"/>
      <c r="L13" s="16"/>
      <c r="M13" s="7"/>
      <c r="N13" s="7"/>
      <c r="O13" s="7"/>
    </row>
    <row r="14" spans="2:15" ht="20.45" customHeight="1" x14ac:dyDescent="0.25">
      <c r="B14" s="511" t="s">
        <v>6</v>
      </c>
      <c r="C14" s="512"/>
      <c r="D14" s="512"/>
      <c r="E14" s="512"/>
      <c r="F14" s="512"/>
      <c r="G14" s="512"/>
      <c r="H14" s="512"/>
      <c r="I14" s="512"/>
      <c r="J14" s="512"/>
      <c r="L14" s="16"/>
      <c r="M14" s="7"/>
      <c r="N14" s="7"/>
      <c r="O14" s="7"/>
    </row>
    <row r="15" spans="2:15" x14ac:dyDescent="0.25">
      <c r="B15" s="512"/>
      <c r="C15" s="512"/>
      <c r="D15" s="512"/>
      <c r="E15" s="512"/>
      <c r="F15" s="512"/>
      <c r="G15" s="512"/>
      <c r="H15" s="512"/>
      <c r="I15" s="512"/>
      <c r="J15" s="512"/>
      <c r="L15" s="16"/>
      <c r="M15" s="7"/>
      <c r="N15" s="7"/>
      <c r="O15" s="7"/>
    </row>
    <row r="16" spans="2:15" ht="22.35" customHeight="1" x14ac:dyDescent="0.25">
      <c r="B16" s="512"/>
      <c r="C16" s="512"/>
      <c r="D16" s="512"/>
      <c r="E16" s="512"/>
      <c r="F16" s="512"/>
      <c r="G16" s="512"/>
      <c r="H16" s="512"/>
      <c r="I16" s="512"/>
      <c r="J16" s="512"/>
      <c r="L16" s="16"/>
      <c r="M16" s="7"/>
      <c r="N16" s="7"/>
      <c r="O16" s="7"/>
    </row>
    <row r="17" spans="2:15" s="15" customFormat="1" ht="6.6" customHeight="1" x14ac:dyDescent="0.25">
      <c r="B17" s="283"/>
      <c r="C17" s="283"/>
      <c r="D17" s="283"/>
      <c r="E17" s="283"/>
      <c r="F17" s="283"/>
      <c r="G17" s="283"/>
      <c r="H17" s="283"/>
      <c r="I17" s="283"/>
      <c r="J17" s="283"/>
      <c r="L17" s="16"/>
      <c r="M17" s="7"/>
      <c r="N17" s="7"/>
      <c r="O17" s="7"/>
    </row>
    <row r="18" spans="2:15" s="15" customFormat="1" ht="38.1" customHeight="1" x14ac:dyDescent="0.25">
      <c r="B18" s="508" t="s">
        <v>7</v>
      </c>
      <c r="C18" s="508"/>
      <c r="D18" s="508"/>
      <c r="E18" s="508"/>
      <c r="F18" s="508"/>
      <c r="G18" s="508"/>
      <c r="H18" s="508"/>
      <c r="I18" s="508"/>
      <c r="J18" s="508"/>
      <c r="L18" s="16"/>
      <c r="M18" s="7"/>
      <c r="N18" s="7"/>
      <c r="O18" s="7"/>
    </row>
    <row r="19" spans="2:15" s="159" customFormat="1" ht="83.1" customHeight="1" x14ac:dyDescent="0.25">
      <c r="B19" s="508" t="s">
        <v>557</v>
      </c>
      <c r="C19" s="508"/>
      <c r="D19" s="508"/>
      <c r="E19" s="508"/>
      <c r="F19" s="508"/>
      <c r="G19" s="508"/>
      <c r="H19" s="508"/>
      <c r="I19" s="508"/>
      <c r="J19" s="508"/>
      <c r="L19" s="160"/>
      <c r="M19" s="160"/>
      <c r="N19" s="160"/>
      <c r="O19" s="160"/>
    </row>
    <row r="20" spans="2:15" ht="12" customHeight="1" x14ac:dyDescent="0.25">
      <c r="B20" s="58"/>
      <c r="C20" s="58"/>
      <c r="D20" s="58"/>
      <c r="E20" s="58"/>
      <c r="F20" s="58"/>
      <c r="G20" s="58"/>
      <c r="H20" s="58"/>
      <c r="I20" s="58"/>
      <c r="J20" s="58"/>
      <c r="L20" s="7"/>
      <c r="M20" s="7"/>
      <c r="N20" s="7"/>
      <c r="O20" s="7"/>
    </row>
    <row r="21" spans="2:15" ht="21.95" customHeight="1" x14ac:dyDescent="0.25">
      <c r="B21" s="508" t="s">
        <v>8</v>
      </c>
      <c r="C21" s="508"/>
      <c r="D21" s="508"/>
      <c r="E21" s="508"/>
      <c r="F21" s="508"/>
      <c r="G21" s="508"/>
      <c r="H21" s="508"/>
      <c r="I21" s="508"/>
      <c r="J21" s="508"/>
      <c r="L21" s="7"/>
      <c r="M21" s="7"/>
      <c r="N21" s="7"/>
      <c r="O21" s="7"/>
    </row>
  </sheetData>
  <protectedRanges>
    <protectedRange algorithmName="SHA-512" hashValue="o/JQo5P/rUoJFTjEGKaQlSFhNR3eXpNhMuLNhR+O8TIUHYJ08PbKZg7oA/+1qoHM+TTHTJqTfp+xl7EXV4gx6g==" saltValue="iqEgEZK/gkOSG6phhsLUoQ==" spinCount="100000" sqref="B14" name="email link 1"/>
  </protectedRanges>
  <customSheetViews>
    <customSheetView guid="{13344BD5-8CEB-4C4A-AAD5-26D1EACF8C2B}" showGridLines="0" fitToPage="1" hiddenRows="1" topLeftCell="A19">
      <selection activeCell="B30" sqref="B30:J33"/>
      <pageMargins left="0" right="0" top="1.3385826771653544" bottom="0.35433070866141736" header="0.31496062992125984" footer="0.31496062992125984"/>
      <printOptions horizontalCentered="1"/>
      <pageSetup paperSize="9" scale="89" orientation="portrait" r:id="rId1"/>
      <headerFooter>
        <oddHeader>&amp;C&amp;G</oddHeader>
        <oddFooter>&amp;R&amp;P</oddFooter>
      </headerFooter>
    </customSheetView>
  </customSheetViews>
  <mergeCells count="11">
    <mergeCell ref="B21:J21"/>
    <mergeCell ref="B11:J11"/>
    <mergeCell ref="B14:J16"/>
    <mergeCell ref="B12:J13"/>
    <mergeCell ref="B19:J19"/>
    <mergeCell ref="B18:J18"/>
    <mergeCell ref="B4:J4"/>
    <mergeCell ref="B9:J9"/>
    <mergeCell ref="B2:J2"/>
    <mergeCell ref="B6:J7"/>
    <mergeCell ref="B10:J10"/>
  </mergeCells>
  <hyperlinks>
    <hyperlink ref="B14:J16" r:id="rId2" display="mailto:pme@eco.etat.lu"/>
  </hyperlinks>
  <printOptions horizontalCentered="1"/>
  <pageMargins left="0.39370078740157483" right="0.39370078740157483" top="1.5354330708661419" bottom="0.94488188976377963" header="0.31496062992125984" footer="0.70866141732283472"/>
  <pageSetup paperSize="9" scale="10" fitToHeight="0" orientation="portrait" r:id="rId3"/>
  <headerFooter>
    <oddHeader>&amp;L&amp;G&amp;R&amp;"-,Bold"&amp;14
AID  FOR YOUNG
 BUSINESSES</oddHeader>
    <oddFooter xml:space="preserve">&amp;L&amp;8           v1.0   181015&amp;C&amp;10&amp;A&amp;R&amp;10&amp;P     </oddFooter>
  </headerFooter>
  <legacyDrawingHF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2:C40"/>
  <sheetViews>
    <sheetView showGridLines="0" zoomScaleNormal="100" workbookViewId="0">
      <selection activeCell="B22" sqref="B22"/>
    </sheetView>
  </sheetViews>
  <sheetFormatPr defaultColWidth="9.140625" defaultRowHeight="15" x14ac:dyDescent="0.25"/>
  <cols>
    <col min="1" max="1" width="21.42578125" style="15" bestFit="1" customWidth="1"/>
    <col min="2" max="2" width="25.5703125" style="15" customWidth="1"/>
    <col min="3" max="3" width="49.5703125" style="15" bestFit="1" customWidth="1"/>
    <col min="4" max="16384" width="9.140625" style="15"/>
  </cols>
  <sheetData>
    <row r="2" spans="1:1" x14ac:dyDescent="0.25">
      <c r="A2" s="15" t="s">
        <v>260</v>
      </c>
    </row>
    <row r="29" spans="1:3" x14ac:dyDescent="0.25">
      <c r="A29" s="15" t="s">
        <v>261</v>
      </c>
    </row>
    <row r="30" spans="1:3" ht="15.75" thickBot="1" x14ac:dyDescent="0.3">
      <c r="A30" s="480" t="s">
        <v>527</v>
      </c>
      <c r="B30"/>
      <c r="C30"/>
    </row>
    <row r="31" spans="1:3" ht="15.75" thickBot="1" x14ac:dyDescent="0.3">
      <c r="A31" s="481" t="s">
        <v>528</v>
      </c>
      <c r="B31" s="481" t="s">
        <v>529</v>
      </c>
      <c r="C31" s="481" t="s">
        <v>533</v>
      </c>
    </row>
    <row r="32" spans="1:3" ht="15.75" thickBot="1" x14ac:dyDescent="0.3">
      <c r="A32" s="482" t="s">
        <v>530</v>
      </c>
      <c r="B32" s="483">
        <v>1</v>
      </c>
      <c r="C32" s="482" t="s">
        <v>534</v>
      </c>
    </row>
    <row r="33" spans="1:3" ht="15.75" thickBot="1" x14ac:dyDescent="0.3">
      <c r="A33" s="482" t="s">
        <v>531</v>
      </c>
      <c r="B33" s="483">
        <v>0</v>
      </c>
      <c r="C33" s="482" t="s">
        <v>535</v>
      </c>
    </row>
    <row r="34" spans="1:3" ht="15.75" thickBot="1" x14ac:dyDescent="0.3">
      <c r="A34" s="482" t="s">
        <v>532</v>
      </c>
      <c r="B34" s="483">
        <v>1</v>
      </c>
      <c r="C34" s="482" t="s">
        <v>536</v>
      </c>
    </row>
    <row r="35" spans="1:3" ht="15.75" thickBot="1" x14ac:dyDescent="0.3">
      <c r="A35" s="484" t="s">
        <v>537</v>
      </c>
      <c r="B35" s="483">
        <v>0</v>
      </c>
      <c r="C35" s="482" t="s">
        <v>535</v>
      </c>
    </row>
    <row r="36" spans="1:3" ht="15.75" thickBot="1" x14ac:dyDescent="0.3">
      <c r="A36" s="484" t="s">
        <v>538</v>
      </c>
      <c r="B36" s="483">
        <v>1</v>
      </c>
      <c r="C36" s="482" t="s">
        <v>539</v>
      </c>
    </row>
    <row r="37" spans="1:3" ht="15.75" thickBot="1" x14ac:dyDescent="0.3">
      <c r="A37" s="484" t="s">
        <v>540</v>
      </c>
      <c r="B37" s="483">
        <v>1</v>
      </c>
      <c r="C37" s="482" t="s">
        <v>541</v>
      </c>
    </row>
    <row r="38" spans="1:3" ht="15.75" thickBot="1" x14ac:dyDescent="0.3">
      <c r="A38" s="482" t="s">
        <v>262</v>
      </c>
      <c r="B38" s="483">
        <v>0</v>
      </c>
      <c r="C38" s="482" t="s">
        <v>542</v>
      </c>
    </row>
    <row r="39" spans="1:3" ht="15.75" thickBot="1" x14ac:dyDescent="0.3">
      <c r="A39" s="482" t="s">
        <v>543</v>
      </c>
      <c r="B39" s="483">
        <v>0.4</v>
      </c>
      <c r="C39" s="482" t="s">
        <v>544</v>
      </c>
    </row>
    <row r="40" spans="1:3" x14ac:dyDescent="0.25">
      <c r="A40" s="480"/>
      <c r="B40"/>
      <c r="C40"/>
    </row>
  </sheetData>
  <customSheetViews>
    <customSheetView guid="{13344BD5-8CEB-4C4A-AAD5-26D1EACF8C2B}" showGridLines="0" fitToPage="1" topLeftCell="D1">
      <selection activeCell="H27" sqref="H27"/>
      <pageMargins left="0.70866141732283472" right="0.70866141732283472" top="1.5354330708661419" bottom="0.74803149606299213" header="0.31496062992125984" footer="0.31496062992125984"/>
      <pageSetup paperSize="9" scale="82" orientation="portrait" r:id="rId1"/>
      <headerFooter>
        <oddHeader>&amp;C&amp;G</oddHeader>
        <oddFooter>&amp;R&amp;P</oddFooter>
      </headerFooter>
    </customSheetView>
  </customSheetViews>
  <printOptions horizontalCentered="1"/>
  <pageMargins left="0.39370078740157483" right="0.39370078740157483" top="1.5354330708661419" bottom="0.94488188976377963" header="0.31496062992125984" footer="0.70866141732283472"/>
  <pageSetup paperSize="9" scale="98" fitToHeight="0" orientation="portrait" r:id="rId2"/>
  <headerFooter>
    <oddHeader>&amp;L&amp;G&amp;R&amp;"-,Bold"&amp;14
AID  FOR YOUNG
 BUSINESSES</oddHeader>
    <oddFooter xml:space="preserve">&amp;L&amp;8           v1.0   181015&amp;C&amp;10&amp;A&amp;R&amp;10&amp;P     </oddFooter>
  </headerFooter>
  <drawing r:id="rId3"/>
  <legacyDrawingHF r:id="rId4"/>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4:A6"/>
  <sheetViews>
    <sheetView zoomScaleNormal="100" workbookViewId="0">
      <selection activeCell="B22" sqref="B22"/>
    </sheetView>
  </sheetViews>
  <sheetFormatPr defaultColWidth="9.42578125" defaultRowHeight="15" x14ac:dyDescent="0.25"/>
  <cols>
    <col min="1" max="1" width="115.140625" style="171" customWidth="1"/>
    <col min="2" max="16384" width="9.42578125" style="171"/>
  </cols>
  <sheetData>
    <row r="4" spans="1:1" ht="90" x14ac:dyDescent="0.25">
      <c r="A4" s="172" t="s">
        <v>263</v>
      </c>
    </row>
    <row r="5" spans="1:1" x14ac:dyDescent="0.25">
      <c r="A5" s="173"/>
    </row>
    <row r="6" spans="1:1" x14ac:dyDescent="0.25">
      <c r="A6" s="172"/>
    </row>
  </sheetData>
  <printOptions horizontalCentered="1"/>
  <pageMargins left="0.39370078740157483" right="0.39370078740157483" top="1.5354330708661419" bottom="0.94488188976377963" header="0.31496062992125984" footer="0.70866141732283472"/>
  <pageSetup paperSize="9" scale="82" fitToHeight="0" orientation="portrait" r:id="rId1"/>
  <headerFooter>
    <oddHeader>&amp;L&amp;G&amp;R&amp;"-,Bold"&amp;14
AID  FOR YOUNG
 BUSINESSES</oddHeader>
    <oddFooter xml:space="preserve">&amp;L&amp;8           v1.0   181015&amp;C&amp;10&amp;A&amp;R&amp;10&amp;P     </oddFooter>
  </headerFooter>
  <legacyDrawingHF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N19"/>
  <sheetViews>
    <sheetView zoomScaleNormal="100" workbookViewId="0">
      <selection activeCell="C23" sqref="C23"/>
    </sheetView>
  </sheetViews>
  <sheetFormatPr defaultColWidth="9.85546875" defaultRowHeight="15" x14ac:dyDescent="0.25"/>
  <cols>
    <col min="1" max="1" width="36" style="174" bestFit="1" customWidth="1"/>
    <col min="2" max="2" width="15.42578125" style="174" bestFit="1" customWidth="1"/>
    <col min="3" max="5" width="13.85546875" style="174" bestFit="1" customWidth="1"/>
    <col min="6" max="16384" width="9.85546875" style="174"/>
  </cols>
  <sheetData>
    <row r="1" spans="1:14" ht="54" customHeight="1" x14ac:dyDescent="0.25">
      <c r="B1" s="178"/>
    </row>
    <row r="2" spans="1:14" ht="8.25" customHeight="1" x14ac:dyDescent="0.25"/>
    <row r="3" spans="1:14" x14ac:dyDescent="0.25">
      <c r="A3" s="177" t="s">
        <v>264</v>
      </c>
      <c r="B3" s="177" t="s">
        <v>265</v>
      </c>
      <c r="C3" s="177" t="s">
        <v>266</v>
      </c>
      <c r="D3" s="177" t="s">
        <v>267</v>
      </c>
      <c r="E3" s="177" t="s">
        <v>268</v>
      </c>
      <c r="F3" s="175"/>
      <c r="G3" s="175"/>
      <c r="H3" s="175"/>
      <c r="I3" s="175"/>
      <c r="J3" s="175"/>
      <c r="K3" s="175"/>
      <c r="L3" s="175"/>
      <c r="M3" s="175"/>
      <c r="N3" s="175"/>
    </row>
    <row r="4" spans="1:14" x14ac:dyDescent="0.25">
      <c r="A4" s="176" t="s">
        <v>269</v>
      </c>
      <c r="B4" s="176">
        <v>5</v>
      </c>
      <c r="C4" s="176">
        <v>4</v>
      </c>
      <c r="D4" s="176">
        <v>3</v>
      </c>
      <c r="E4" s="176">
        <v>5</v>
      </c>
      <c r="F4" s="175"/>
      <c r="G4" s="175"/>
      <c r="H4" s="175"/>
      <c r="I4" s="175"/>
      <c r="J4" s="175"/>
      <c r="K4" s="175"/>
      <c r="L4" s="175"/>
      <c r="M4" s="175"/>
      <c r="N4" s="175"/>
    </row>
    <row r="5" spans="1:14" x14ac:dyDescent="0.25">
      <c r="A5" s="176" t="s">
        <v>270</v>
      </c>
      <c r="B5" s="176">
        <v>3</v>
      </c>
      <c r="C5" s="176">
        <v>3</v>
      </c>
      <c r="D5" s="176">
        <v>3</v>
      </c>
      <c r="E5" s="176">
        <v>4</v>
      </c>
      <c r="F5" s="175"/>
      <c r="G5" s="175"/>
      <c r="H5" s="175"/>
      <c r="I5" s="175"/>
      <c r="J5" s="175"/>
      <c r="K5" s="175"/>
      <c r="L5" s="175"/>
      <c r="M5" s="175"/>
      <c r="N5" s="175"/>
    </row>
    <row r="6" spans="1:14" x14ac:dyDescent="0.25">
      <c r="A6" s="176" t="s">
        <v>271</v>
      </c>
      <c r="B6" s="176">
        <v>2</v>
      </c>
      <c r="C6" s="176">
        <v>1</v>
      </c>
      <c r="D6" s="176">
        <v>3</v>
      </c>
      <c r="E6" s="176">
        <v>2</v>
      </c>
      <c r="F6" s="175"/>
      <c r="G6" s="175"/>
      <c r="H6" s="175"/>
      <c r="I6" s="175"/>
      <c r="J6" s="175"/>
      <c r="K6" s="175"/>
      <c r="L6" s="175"/>
      <c r="M6" s="175"/>
      <c r="N6" s="175"/>
    </row>
    <row r="7" spans="1:14" x14ac:dyDescent="0.25">
      <c r="A7" s="176" t="s">
        <v>272</v>
      </c>
      <c r="B7" s="176">
        <v>4</v>
      </c>
      <c r="C7" s="176">
        <v>4</v>
      </c>
      <c r="D7" s="176">
        <v>4</v>
      </c>
      <c r="E7" s="176">
        <v>2</v>
      </c>
      <c r="F7" s="175"/>
      <c r="G7" s="175"/>
      <c r="H7" s="175"/>
      <c r="I7" s="175"/>
      <c r="J7" s="175"/>
      <c r="K7" s="175"/>
      <c r="L7" s="175"/>
      <c r="M7" s="175"/>
      <c r="N7" s="175"/>
    </row>
    <row r="8" spans="1:14" x14ac:dyDescent="0.25">
      <c r="A8" s="176" t="s">
        <v>273</v>
      </c>
      <c r="B8" s="176">
        <v>3</v>
      </c>
      <c r="C8" s="176">
        <v>3</v>
      </c>
      <c r="D8" s="176">
        <v>4</v>
      </c>
      <c r="E8" s="176">
        <v>2</v>
      </c>
      <c r="F8" s="175"/>
      <c r="G8" s="175"/>
      <c r="H8" s="175"/>
      <c r="I8" s="175"/>
      <c r="J8" s="175"/>
      <c r="K8" s="175"/>
      <c r="L8" s="175"/>
      <c r="M8" s="175"/>
      <c r="N8" s="175"/>
    </row>
    <row r="9" spans="1:14" x14ac:dyDescent="0.25">
      <c r="A9" s="175"/>
      <c r="B9" s="175"/>
      <c r="C9" s="175"/>
      <c r="D9" s="175"/>
      <c r="E9" s="175"/>
      <c r="F9" s="175"/>
      <c r="G9" s="175"/>
      <c r="H9" s="175"/>
      <c r="I9" s="175"/>
      <c r="J9" s="175"/>
      <c r="K9" s="175"/>
      <c r="L9" s="175"/>
      <c r="M9" s="175"/>
      <c r="N9" s="175"/>
    </row>
    <row r="10" spans="1:14" x14ac:dyDescent="0.25">
      <c r="A10" s="175"/>
      <c r="B10" s="175"/>
      <c r="C10" s="175"/>
      <c r="D10" s="175"/>
      <c r="E10" s="175"/>
      <c r="F10" s="175"/>
      <c r="G10" s="175"/>
      <c r="H10" s="175"/>
      <c r="I10" s="175"/>
      <c r="J10" s="175"/>
      <c r="K10" s="175"/>
      <c r="L10" s="175"/>
      <c r="M10" s="175"/>
      <c r="N10" s="175"/>
    </row>
    <row r="11" spans="1:14" x14ac:dyDescent="0.25">
      <c r="A11" s="175"/>
      <c r="B11" s="175"/>
      <c r="C11" s="175"/>
      <c r="D11" s="175"/>
      <c r="E11" s="175"/>
      <c r="F11" s="175"/>
      <c r="G11" s="175"/>
      <c r="H11" s="175"/>
      <c r="I11" s="175"/>
      <c r="J11" s="175"/>
      <c r="K11" s="175"/>
      <c r="L11" s="175"/>
      <c r="M11" s="175"/>
      <c r="N11" s="175"/>
    </row>
    <row r="12" spans="1:14" x14ac:dyDescent="0.25">
      <c r="A12" s="175"/>
      <c r="B12" s="175"/>
      <c r="C12" s="175"/>
      <c r="D12" s="175"/>
      <c r="E12" s="175"/>
      <c r="F12" s="175"/>
      <c r="G12" s="175"/>
      <c r="H12" s="175"/>
      <c r="I12" s="175"/>
      <c r="J12" s="175"/>
      <c r="K12" s="175"/>
      <c r="L12" s="175"/>
      <c r="M12" s="175"/>
      <c r="N12" s="175"/>
    </row>
    <row r="13" spans="1:14" x14ac:dyDescent="0.25">
      <c r="A13" s="175"/>
      <c r="B13" s="175"/>
      <c r="C13" s="175"/>
      <c r="D13" s="175"/>
      <c r="E13" s="175"/>
      <c r="F13" s="175"/>
      <c r="G13" s="175"/>
      <c r="H13" s="175"/>
      <c r="I13" s="175"/>
      <c r="J13" s="175"/>
      <c r="K13" s="175"/>
      <c r="L13" s="175"/>
      <c r="M13" s="175"/>
      <c r="N13" s="175"/>
    </row>
    <row r="14" spans="1:14" x14ac:dyDescent="0.25">
      <c r="A14" s="769" t="s">
        <v>274</v>
      </c>
      <c r="B14" s="770"/>
      <c r="C14" s="770"/>
      <c r="D14" s="770"/>
      <c r="E14" s="770"/>
      <c r="F14" s="175"/>
      <c r="G14" s="175"/>
      <c r="H14" s="175"/>
      <c r="I14" s="175"/>
      <c r="J14" s="175"/>
      <c r="K14" s="175"/>
      <c r="L14" s="175"/>
      <c r="M14" s="175"/>
      <c r="N14" s="175"/>
    </row>
    <row r="15" spans="1:14" x14ac:dyDescent="0.25">
      <c r="A15" s="770"/>
      <c r="B15" s="770"/>
      <c r="C15" s="770"/>
      <c r="D15" s="770"/>
      <c r="E15" s="770"/>
      <c r="F15" s="175"/>
      <c r="G15" s="175"/>
      <c r="H15" s="175"/>
      <c r="I15" s="175"/>
      <c r="J15" s="175"/>
      <c r="K15" s="175"/>
      <c r="L15" s="175"/>
      <c r="M15" s="175"/>
      <c r="N15" s="175"/>
    </row>
    <row r="16" spans="1:14" x14ac:dyDescent="0.25">
      <c r="A16" s="770"/>
      <c r="B16" s="770"/>
      <c r="C16" s="770"/>
      <c r="D16" s="770"/>
      <c r="E16" s="770"/>
      <c r="F16" s="175"/>
      <c r="G16" s="175"/>
      <c r="H16" s="175"/>
      <c r="I16" s="175"/>
      <c r="J16" s="175"/>
      <c r="K16" s="175"/>
      <c r="L16" s="175"/>
      <c r="M16" s="175"/>
      <c r="N16" s="175"/>
    </row>
    <row r="17" spans="1:14" x14ac:dyDescent="0.25">
      <c r="A17" s="770"/>
      <c r="B17" s="770"/>
      <c r="C17" s="770"/>
      <c r="D17" s="770"/>
      <c r="E17" s="770"/>
      <c r="F17" s="175"/>
      <c r="G17" s="175"/>
      <c r="H17" s="175"/>
      <c r="I17" s="175"/>
      <c r="J17" s="175"/>
      <c r="K17" s="175"/>
      <c r="L17" s="175"/>
      <c r="M17" s="175"/>
      <c r="N17" s="175"/>
    </row>
    <row r="18" spans="1:14" x14ac:dyDescent="0.25">
      <c r="A18" s="771"/>
      <c r="B18" s="771"/>
      <c r="C18" s="771"/>
      <c r="D18" s="771"/>
      <c r="E18" s="771"/>
      <c r="F18" s="175"/>
      <c r="G18" s="175"/>
      <c r="H18" s="175"/>
      <c r="I18" s="175"/>
      <c r="J18" s="175"/>
      <c r="K18" s="175"/>
      <c r="L18" s="175"/>
      <c r="M18" s="175"/>
      <c r="N18" s="175"/>
    </row>
    <row r="19" spans="1:14" x14ac:dyDescent="0.25">
      <c r="A19" s="771"/>
      <c r="B19" s="771"/>
      <c r="C19" s="771"/>
      <c r="D19" s="771"/>
      <c r="E19" s="771"/>
    </row>
  </sheetData>
  <sheetProtection formatCells="0" formatColumns="0" formatRows="0" insertColumns="0" insertRows="0" insertHyperlinks="0" deleteColumns="0" deleteRows="0" sort="0" autoFilter="0" pivotTables="0"/>
  <mergeCells count="1">
    <mergeCell ref="A14:E19"/>
  </mergeCells>
  <printOptions horizontalCentered="1"/>
  <pageMargins left="0.39370078740157483" right="0.39370078740157483" top="1.5354330708661419" bottom="0.94488188976377963" header="0.31496062992125984" footer="0.70866141732283472"/>
  <pageSetup paperSize="9" scale="52" fitToHeight="0" orientation="portrait" r:id="rId1"/>
  <headerFooter>
    <oddHeader>&amp;L&amp;G&amp;R&amp;"-,Bold"&amp;14
AID  FOR YOUNG
 BUSINESSES</oddHeader>
    <oddFooter xml:space="preserve">&amp;L&amp;8           v1.0   181015&amp;C&amp;10&amp;A&amp;R&amp;10&amp;P     </oddFooter>
  </headerFooter>
  <drawing r:id="rId2"/>
  <legacyDrawingHF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Q25"/>
  <sheetViews>
    <sheetView zoomScaleNormal="100" workbookViewId="0">
      <selection activeCell="B22" sqref="B22"/>
    </sheetView>
  </sheetViews>
  <sheetFormatPr defaultColWidth="9.85546875" defaultRowHeight="15" x14ac:dyDescent="0.25"/>
  <cols>
    <col min="1" max="1" width="24.42578125" style="174" bestFit="1" customWidth="1"/>
    <col min="2" max="2" width="11.5703125" style="174" bestFit="1" customWidth="1"/>
    <col min="3" max="3" width="9.140625" style="174" bestFit="1" customWidth="1"/>
    <col min="4" max="4" width="9.42578125" style="174" bestFit="1" customWidth="1"/>
    <col min="5" max="5" width="58.140625" style="174" bestFit="1" customWidth="1"/>
    <col min="6" max="16384" width="9.85546875" style="174"/>
  </cols>
  <sheetData>
    <row r="1" spans="1:17" ht="56.25" customHeight="1" x14ac:dyDescent="0.25">
      <c r="A1" s="772" t="s">
        <v>275</v>
      </c>
      <c r="B1" s="772"/>
      <c r="C1" s="772"/>
      <c r="D1" s="772"/>
    </row>
    <row r="2" spans="1:17" ht="9" customHeight="1" x14ac:dyDescent="0.25"/>
    <row r="3" spans="1:17" x14ac:dyDescent="0.25">
      <c r="A3" s="194" t="s">
        <v>276</v>
      </c>
      <c r="B3" s="194" t="s">
        <v>277</v>
      </c>
      <c r="C3" s="194" t="s">
        <v>278</v>
      </c>
      <c r="D3" s="194" t="s">
        <v>279</v>
      </c>
      <c r="E3" s="193"/>
      <c r="F3" s="193"/>
      <c r="G3" s="193"/>
      <c r="H3" s="193"/>
      <c r="I3" s="193"/>
      <c r="J3" s="193"/>
      <c r="K3" s="193"/>
      <c r="L3" s="193"/>
      <c r="M3" s="193"/>
      <c r="N3" s="193"/>
      <c r="O3" s="193"/>
      <c r="P3" s="193"/>
      <c r="Q3" s="193"/>
    </row>
    <row r="4" spans="1:17" x14ac:dyDescent="0.25">
      <c r="A4" s="184" t="s">
        <v>280</v>
      </c>
      <c r="B4" s="192">
        <v>43009</v>
      </c>
      <c r="C4" s="184">
        <v>400</v>
      </c>
      <c r="D4" s="191">
        <f t="shared" ref="D4:D13" si="0">B4+C4</f>
        <v>43409</v>
      </c>
      <c r="E4" s="175"/>
      <c r="F4" s="175"/>
      <c r="G4" s="175"/>
      <c r="H4" s="175"/>
      <c r="I4" s="175"/>
      <c r="J4" s="175"/>
      <c r="K4" s="175"/>
      <c r="L4" s="175"/>
      <c r="M4" s="175"/>
      <c r="N4" s="175"/>
      <c r="O4" s="175"/>
      <c r="P4" s="175"/>
      <c r="Q4" s="175"/>
    </row>
    <row r="5" spans="1:17" x14ac:dyDescent="0.25">
      <c r="A5" s="184" t="s">
        <v>281</v>
      </c>
      <c r="B5" s="192">
        <v>43252</v>
      </c>
      <c r="C5" s="184">
        <v>150</v>
      </c>
      <c r="D5" s="191">
        <f t="shared" si="0"/>
        <v>43402</v>
      </c>
      <c r="E5" s="175"/>
      <c r="F5" s="175"/>
      <c r="G5" s="175"/>
      <c r="H5" s="175"/>
      <c r="I5" s="175"/>
      <c r="J5" s="175"/>
      <c r="K5" s="175"/>
      <c r="L5" s="175"/>
      <c r="M5" s="175"/>
      <c r="N5" s="175"/>
      <c r="O5" s="175"/>
      <c r="P5" s="175"/>
      <c r="Q5" s="175"/>
    </row>
    <row r="6" spans="1:17" x14ac:dyDescent="0.25">
      <c r="A6" s="184" t="s">
        <v>282</v>
      </c>
      <c r="B6" s="192">
        <v>43344</v>
      </c>
      <c r="C6" s="184">
        <v>120</v>
      </c>
      <c r="D6" s="191">
        <f t="shared" si="0"/>
        <v>43464</v>
      </c>
      <c r="E6" s="175"/>
      <c r="F6" s="175"/>
      <c r="G6" s="175"/>
      <c r="H6" s="175"/>
      <c r="I6" s="175"/>
      <c r="J6" s="175"/>
      <c r="K6" s="175"/>
      <c r="L6" s="175"/>
      <c r="M6" s="175"/>
      <c r="N6" s="175"/>
      <c r="O6" s="175"/>
      <c r="P6" s="175"/>
      <c r="Q6" s="175"/>
    </row>
    <row r="7" spans="1:17" x14ac:dyDescent="0.25">
      <c r="A7" s="184" t="s">
        <v>283</v>
      </c>
      <c r="B7" s="192">
        <v>43466</v>
      </c>
      <c r="C7" s="184">
        <v>280</v>
      </c>
      <c r="D7" s="191">
        <f t="shared" si="0"/>
        <v>43746</v>
      </c>
      <c r="E7" s="175"/>
      <c r="F7" s="175"/>
      <c r="G7" s="175"/>
      <c r="H7" s="175"/>
      <c r="I7" s="175"/>
      <c r="J7" s="175"/>
      <c r="K7" s="175"/>
      <c r="L7" s="175"/>
      <c r="M7" s="175"/>
      <c r="N7" s="175"/>
      <c r="O7" s="175"/>
      <c r="P7" s="175"/>
      <c r="Q7" s="175"/>
    </row>
    <row r="8" spans="1:17" x14ac:dyDescent="0.25">
      <c r="A8" s="184" t="s">
        <v>284</v>
      </c>
      <c r="B8" s="192">
        <v>43374</v>
      </c>
      <c r="C8" s="184">
        <v>480</v>
      </c>
      <c r="D8" s="191">
        <f t="shared" si="0"/>
        <v>43854</v>
      </c>
      <c r="E8" s="175"/>
      <c r="F8" s="175"/>
      <c r="G8" s="175"/>
      <c r="H8" s="175"/>
      <c r="I8" s="175"/>
      <c r="J8" s="175"/>
      <c r="K8" s="175"/>
      <c r="L8" s="175"/>
      <c r="M8" s="175"/>
      <c r="N8" s="175"/>
      <c r="O8" s="175"/>
      <c r="P8" s="175"/>
      <c r="Q8" s="175"/>
    </row>
    <row r="9" spans="1:17" x14ac:dyDescent="0.25">
      <c r="A9" s="184" t="s">
        <v>285</v>
      </c>
      <c r="B9" s="192">
        <v>43466</v>
      </c>
      <c r="C9" s="184">
        <v>40</v>
      </c>
      <c r="D9" s="191">
        <f t="shared" si="0"/>
        <v>43506</v>
      </c>
      <c r="E9" s="175"/>
      <c r="F9" s="175"/>
      <c r="G9" s="175"/>
      <c r="H9" s="175"/>
      <c r="I9" s="175"/>
      <c r="J9" s="175"/>
      <c r="K9" s="175"/>
      <c r="L9" s="175"/>
      <c r="M9" s="175"/>
      <c r="N9" s="175"/>
      <c r="O9" s="175"/>
      <c r="P9" s="175"/>
      <c r="Q9" s="175"/>
    </row>
    <row r="10" spans="1:17" x14ac:dyDescent="0.25">
      <c r="A10" s="184" t="s">
        <v>286</v>
      </c>
      <c r="B10" s="192">
        <v>43525</v>
      </c>
      <c r="C10" s="184">
        <v>20</v>
      </c>
      <c r="D10" s="191">
        <f t="shared" si="0"/>
        <v>43545</v>
      </c>
      <c r="E10" s="175"/>
      <c r="F10" s="175"/>
      <c r="G10" s="175"/>
      <c r="H10" s="175"/>
      <c r="I10" s="175"/>
      <c r="J10" s="175"/>
      <c r="K10" s="175"/>
      <c r="L10" s="175"/>
      <c r="M10" s="175"/>
      <c r="N10" s="175"/>
      <c r="O10" s="175"/>
      <c r="P10" s="175"/>
      <c r="Q10" s="175"/>
    </row>
    <row r="11" spans="1:17" x14ac:dyDescent="0.25">
      <c r="A11" s="184" t="s">
        <v>287</v>
      </c>
      <c r="B11" s="192">
        <v>43709</v>
      </c>
      <c r="C11" s="184">
        <v>150</v>
      </c>
      <c r="D11" s="191">
        <f t="shared" si="0"/>
        <v>43859</v>
      </c>
      <c r="E11" s="175"/>
      <c r="F11" s="175"/>
      <c r="G11" s="175"/>
      <c r="H11" s="175"/>
      <c r="I11" s="175"/>
      <c r="J11" s="175"/>
      <c r="K11" s="175"/>
      <c r="L11" s="175"/>
      <c r="M11" s="175"/>
      <c r="N11" s="175"/>
      <c r="O11" s="175"/>
      <c r="P11" s="175"/>
      <c r="Q11" s="175"/>
    </row>
    <row r="12" spans="1:17" x14ac:dyDescent="0.25">
      <c r="A12" s="184" t="s">
        <v>288</v>
      </c>
      <c r="B12" s="192">
        <v>43770</v>
      </c>
      <c r="C12" s="184">
        <v>100</v>
      </c>
      <c r="D12" s="191">
        <f t="shared" si="0"/>
        <v>43870</v>
      </c>
      <c r="E12" s="175"/>
      <c r="F12" s="175"/>
      <c r="G12" s="175"/>
      <c r="H12" s="175"/>
      <c r="I12" s="175"/>
      <c r="J12" s="175"/>
      <c r="K12" s="175"/>
      <c r="L12" s="175"/>
      <c r="M12" s="175"/>
      <c r="N12" s="175"/>
      <c r="O12" s="175"/>
      <c r="P12" s="175"/>
      <c r="Q12" s="175"/>
    </row>
    <row r="13" spans="1:17" x14ac:dyDescent="0.25">
      <c r="A13" s="184" t="s">
        <v>289</v>
      </c>
      <c r="B13" s="192">
        <v>43800</v>
      </c>
      <c r="C13" s="184">
        <v>120</v>
      </c>
      <c r="D13" s="191">
        <f t="shared" si="0"/>
        <v>43920</v>
      </c>
      <c r="E13" s="175"/>
      <c r="F13" s="175"/>
      <c r="G13" s="175"/>
      <c r="H13" s="175"/>
      <c r="I13" s="175"/>
      <c r="J13" s="175"/>
      <c r="K13" s="175"/>
      <c r="L13" s="175"/>
      <c r="M13" s="175"/>
      <c r="N13" s="175"/>
      <c r="O13" s="175"/>
      <c r="P13" s="175"/>
      <c r="Q13" s="175"/>
    </row>
    <row r="14" spans="1:17" x14ac:dyDescent="0.25">
      <c r="A14" s="190"/>
      <c r="B14" s="188"/>
      <c r="C14" s="189"/>
      <c r="D14" s="188"/>
      <c r="E14" s="175"/>
      <c r="F14" s="175"/>
      <c r="G14" s="175"/>
      <c r="H14" s="175"/>
      <c r="I14" s="175"/>
      <c r="J14" s="175"/>
      <c r="K14" s="175"/>
      <c r="L14" s="175"/>
      <c r="M14" s="175"/>
      <c r="N14" s="175"/>
      <c r="O14" s="175"/>
      <c r="P14" s="175"/>
      <c r="Q14" s="175"/>
    </row>
    <row r="15" spans="1:17" x14ac:dyDescent="0.25">
      <c r="A15" s="187"/>
      <c r="B15" s="175"/>
      <c r="C15" s="175"/>
      <c r="D15" s="175"/>
      <c r="E15" s="175"/>
      <c r="F15" s="175"/>
      <c r="G15" s="175"/>
      <c r="H15" s="175"/>
      <c r="I15" s="175"/>
      <c r="J15" s="175"/>
      <c r="K15" s="175"/>
      <c r="L15" s="175"/>
      <c r="M15" s="175"/>
      <c r="N15" s="175"/>
      <c r="O15" s="175"/>
      <c r="P15" s="175"/>
      <c r="Q15" s="175"/>
    </row>
    <row r="16" spans="1:17" x14ac:dyDescent="0.25">
      <c r="A16" s="186" t="s">
        <v>290</v>
      </c>
      <c r="B16" s="185" t="s">
        <v>291</v>
      </c>
      <c r="C16" s="185" t="s">
        <v>276</v>
      </c>
      <c r="D16" s="185" t="s">
        <v>292</v>
      </c>
      <c r="E16" s="175"/>
      <c r="F16" s="175"/>
      <c r="G16" s="175"/>
      <c r="H16" s="175"/>
      <c r="I16" s="175"/>
      <c r="J16" s="175"/>
      <c r="K16" s="175"/>
      <c r="L16" s="175"/>
      <c r="M16" s="175"/>
      <c r="N16" s="175"/>
      <c r="O16" s="175"/>
      <c r="P16" s="175"/>
      <c r="Q16" s="175"/>
    </row>
    <row r="17" spans="1:17" x14ac:dyDescent="0.25">
      <c r="A17" s="184" t="s">
        <v>293</v>
      </c>
      <c r="B17" s="183">
        <f>B4+C4</f>
        <v>43409</v>
      </c>
      <c r="C17" s="182">
        <v>1</v>
      </c>
      <c r="D17" s="181">
        <f>10.5-C17</f>
        <v>9.5</v>
      </c>
      <c r="E17" s="180" t="s">
        <v>294</v>
      </c>
      <c r="F17" s="175"/>
      <c r="G17" s="175"/>
      <c r="H17" s="175"/>
      <c r="I17" s="175"/>
      <c r="J17" s="175"/>
      <c r="K17" s="175"/>
      <c r="L17" s="175"/>
      <c r="M17" s="175"/>
      <c r="N17" s="175"/>
      <c r="O17" s="175"/>
      <c r="P17" s="175"/>
      <c r="Q17" s="175"/>
    </row>
    <row r="18" spans="1:17" x14ac:dyDescent="0.25">
      <c r="A18" s="184" t="s">
        <v>295</v>
      </c>
      <c r="B18" s="183">
        <f>B7+C7</f>
        <v>43746</v>
      </c>
      <c r="C18" s="182">
        <v>4</v>
      </c>
      <c r="D18" s="181">
        <f>10.5-C18</f>
        <v>6.5</v>
      </c>
      <c r="E18" s="175"/>
      <c r="F18" s="175"/>
      <c r="G18" s="175"/>
      <c r="H18" s="175"/>
      <c r="I18" s="175"/>
      <c r="J18" s="175"/>
      <c r="K18" s="175"/>
      <c r="L18" s="175"/>
      <c r="M18" s="175"/>
      <c r="N18" s="175"/>
      <c r="O18" s="175"/>
      <c r="P18" s="175"/>
      <c r="Q18" s="175"/>
    </row>
    <row r="19" spans="1:17" x14ac:dyDescent="0.25">
      <c r="A19" s="184" t="s">
        <v>296</v>
      </c>
      <c r="B19" s="183">
        <f>B8+C8</f>
        <v>43854</v>
      </c>
      <c r="C19" s="182">
        <v>5</v>
      </c>
      <c r="D19" s="181">
        <f>10.5-C19</f>
        <v>5.5</v>
      </c>
      <c r="E19" s="175"/>
      <c r="F19" s="175"/>
      <c r="G19" s="175"/>
      <c r="H19" s="175"/>
      <c r="I19" s="175"/>
      <c r="J19" s="175"/>
      <c r="K19" s="175"/>
      <c r="L19" s="175"/>
      <c r="M19" s="175"/>
      <c r="N19" s="175"/>
      <c r="O19" s="175"/>
      <c r="P19" s="175"/>
      <c r="Q19" s="175"/>
    </row>
    <row r="20" spans="1:17" x14ac:dyDescent="0.25">
      <c r="A20" s="184" t="s">
        <v>297</v>
      </c>
      <c r="B20" s="183">
        <f>B9+C9</f>
        <v>43506</v>
      </c>
      <c r="C20" s="182">
        <v>6</v>
      </c>
      <c r="D20" s="181">
        <f>10.5-C20</f>
        <v>4.5</v>
      </c>
      <c r="E20" s="175"/>
      <c r="F20" s="175"/>
      <c r="G20" s="175"/>
      <c r="H20" s="175"/>
      <c r="I20" s="175"/>
      <c r="J20" s="175"/>
      <c r="K20" s="175"/>
      <c r="L20" s="175"/>
      <c r="M20" s="175"/>
      <c r="N20" s="175"/>
      <c r="O20" s="175"/>
      <c r="P20" s="175"/>
      <c r="Q20" s="175"/>
    </row>
    <row r="21" spans="1:17" x14ac:dyDescent="0.25">
      <c r="A21" s="175"/>
      <c r="B21" s="175"/>
      <c r="C21" s="175"/>
      <c r="D21" s="175"/>
      <c r="E21" s="175"/>
      <c r="F21" s="175"/>
      <c r="G21" s="175"/>
      <c r="H21" s="175"/>
      <c r="I21" s="175"/>
      <c r="J21" s="175"/>
      <c r="K21" s="175"/>
      <c r="L21" s="175"/>
      <c r="M21" s="175"/>
      <c r="N21" s="175"/>
      <c r="O21" s="175"/>
      <c r="P21" s="175"/>
      <c r="Q21" s="175"/>
    </row>
    <row r="22" spans="1:17" x14ac:dyDescent="0.25">
      <c r="B22" s="175"/>
      <c r="C22" s="175"/>
      <c r="D22" s="175"/>
      <c r="E22" s="175"/>
      <c r="F22" s="175"/>
      <c r="G22" s="175"/>
      <c r="H22" s="175"/>
      <c r="I22" s="175"/>
      <c r="J22" s="175"/>
      <c r="K22" s="175"/>
      <c r="L22" s="175"/>
      <c r="M22" s="175"/>
      <c r="N22" s="175"/>
      <c r="O22" s="175"/>
      <c r="P22" s="175"/>
      <c r="Q22" s="175"/>
    </row>
    <row r="23" spans="1:17" x14ac:dyDescent="0.25">
      <c r="A23" s="180" t="s">
        <v>298</v>
      </c>
      <c r="B23" s="175"/>
      <c r="C23" s="175"/>
      <c r="D23" s="175"/>
    </row>
    <row r="25" spans="1:17" x14ac:dyDescent="0.25">
      <c r="G25" s="179"/>
    </row>
  </sheetData>
  <sheetProtection formatCells="0" formatColumns="0" formatRows="0" insertColumns="0" insertRows="0" insertHyperlinks="0" deleteColumns="0" deleteRows="0" sort="0" autoFilter="0" pivotTables="0"/>
  <mergeCells count="1">
    <mergeCell ref="A1:D1"/>
  </mergeCells>
  <printOptions horizontalCentered="1"/>
  <pageMargins left="0.39370078740157483" right="0.39370078740157483" top="1.5354330708661419" bottom="0.94488188976377963" header="0.31496062992125984" footer="0.70866141732283472"/>
  <pageSetup paperSize="9" scale="44" fitToHeight="0" orientation="portrait" r:id="rId1"/>
  <headerFooter>
    <oddHeader>&amp;L&amp;G&amp;R&amp;"-,Bold"&amp;14
AID  FOR YOUNG
 BUSINESSES</oddHeader>
    <oddFooter xml:space="preserve">&amp;L&amp;8           v1.0   181015&amp;C&amp;10&amp;A&amp;R&amp;10&amp;P     </oddFooter>
  </headerFooter>
  <drawing r:id="rId2"/>
  <legacyDrawingHF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N22"/>
  <sheetViews>
    <sheetView zoomScaleNormal="100" workbookViewId="0">
      <selection activeCell="A15" sqref="A15:E22"/>
    </sheetView>
  </sheetViews>
  <sheetFormatPr defaultColWidth="9.85546875" defaultRowHeight="15" x14ac:dyDescent="0.25"/>
  <cols>
    <col min="1" max="1" width="14.85546875" style="174" bestFit="1" customWidth="1"/>
    <col min="2" max="2" width="10.85546875" style="174" bestFit="1" customWidth="1"/>
    <col min="3" max="3" width="7.140625" style="174" bestFit="1" customWidth="1"/>
    <col min="4" max="4" width="5.42578125" style="174" bestFit="1" customWidth="1"/>
    <col min="5" max="16384" width="9.85546875" style="174"/>
  </cols>
  <sheetData>
    <row r="1" spans="1:14" s="196" customFormat="1" ht="58.5" customHeight="1" x14ac:dyDescent="0.25">
      <c r="B1" s="195"/>
      <c r="C1" s="195"/>
    </row>
    <row r="2" spans="1:14" ht="8.25" customHeight="1" x14ac:dyDescent="0.25"/>
    <row r="3" spans="1:14" x14ac:dyDescent="0.25">
      <c r="A3" s="197" t="s">
        <v>299</v>
      </c>
      <c r="B3" s="197" t="s">
        <v>300</v>
      </c>
      <c r="C3" s="197" t="s">
        <v>301</v>
      </c>
      <c r="D3" s="197" t="s">
        <v>55</v>
      </c>
      <c r="E3" s="175"/>
      <c r="F3" s="175"/>
      <c r="G3" s="175"/>
      <c r="H3" s="175"/>
      <c r="I3" s="175"/>
      <c r="J3" s="175"/>
      <c r="K3" s="175"/>
      <c r="L3" s="175"/>
      <c r="M3" s="175"/>
      <c r="N3" s="175"/>
    </row>
    <row r="4" spans="1:14" x14ac:dyDescent="0.25">
      <c r="A4" s="176" t="s">
        <v>302</v>
      </c>
      <c r="B4" s="176">
        <v>0.8</v>
      </c>
      <c r="C4" s="176">
        <v>0.5</v>
      </c>
      <c r="D4" s="177">
        <f>B4*C4</f>
        <v>0.4</v>
      </c>
      <c r="E4" s="175"/>
      <c r="F4" s="175"/>
      <c r="G4" s="175"/>
      <c r="H4" s="175"/>
      <c r="I4" s="175"/>
      <c r="J4" s="175"/>
      <c r="K4" s="175"/>
      <c r="L4" s="175"/>
      <c r="M4" s="175"/>
      <c r="N4" s="175"/>
    </row>
    <row r="5" spans="1:14" x14ac:dyDescent="0.25">
      <c r="A5" s="176" t="s">
        <v>303</v>
      </c>
      <c r="B5" s="176">
        <v>0.3</v>
      </c>
      <c r="C5" s="176">
        <v>0.4</v>
      </c>
      <c r="D5" s="177">
        <f>B5*C5</f>
        <v>0.12</v>
      </c>
      <c r="E5" s="175"/>
      <c r="F5" s="175"/>
      <c r="G5" s="175"/>
      <c r="H5" s="175"/>
      <c r="I5" s="175"/>
      <c r="J5" s="175"/>
      <c r="K5" s="175"/>
      <c r="L5" s="175"/>
      <c r="M5" s="175"/>
      <c r="N5" s="175"/>
    </row>
    <row r="6" spans="1:14" x14ac:dyDescent="0.25">
      <c r="A6" s="176" t="s">
        <v>304</v>
      </c>
      <c r="B6" s="176">
        <v>0.5</v>
      </c>
      <c r="C6" s="176">
        <v>0.7</v>
      </c>
      <c r="D6" s="177">
        <f>B6*C6</f>
        <v>0.35</v>
      </c>
      <c r="E6" s="175"/>
      <c r="F6" s="175"/>
      <c r="G6" s="175"/>
      <c r="H6" s="175"/>
      <c r="I6" s="175"/>
      <c r="J6" s="175"/>
      <c r="K6" s="175"/>
      <c r="L6" s="175"/>
      <c r="M6" s="175"/>
      <c r="N6" s="175"/>
    </row>
    <row r="7" spans="1:14" x14ac:dyDescent="0.25">
      <c r="A7" s="176" t="s">
        <v>305</v>
      </c>
      <c r="B7" s="176">
        <v>0.6</v>
      </c>
      <c r="C7" s="176">
        <v>0.4</v>
      </c>
      <c r="D7" s="177">
        <f>B7*C7</f>
        <v>0.24</v>
      </c>
      <c r="E7" s="175"/>
      <c r="F7" s="175"/>
      <c r="G7" s="175"/>
      <c r="H7" s="175"/>
      <c r="I7" s="175"/>
      <c r="J7" s="175"/>
      <c r="K7" s="175"/>
      <c r="L7" s="175"/>
      <c r="M7" s="175"/>
      <c r="N7" s="175"/>
    </row>
    <row r="8" spans="1:14" x14ac:dyDescent="0.25">
      <c r="A8" s="176" t="s">
        <v>306</v>
      </c>
      <c r="B8" s="176">
        <v>0.1</v>
      </c>
      <c r="C8" s="176">
        <v>0.1</v>
      </c>
      <c r="D8" s="177">
        <v>0.01</v>
      </c>
      <c r="E8" s="175"/>
      <c r="F8" s="175"/>
      <c r="G8" s="175"/>
      <c r="H8" s="175"/>
      <c r="I8" s="175"/>
      <c r="J8" s="175"/>
      <c r="K8" s="175"/>
      <c r="L8" s="175"/>
      <c r="M8" s="175"/>
      <c r="N8" s="175"/>
    </row>
    <row r="9" spans="1:14" x14ac:dyDescent="0.25">
      <c r="A9" s="175"/>
      <c r="B9" s="175"/>
      <c r="C9" s="175"/>
      <c r="D9" s="175"/>
      <c r="E9" s="175"/>
      <c r="F9" s="175"/>
      <c r="G9" s="175"/>
      <c r="H9" s="175"/>
      <c r="I9" s="175"/>
      <c r="J9" s="175"/>
      <c r="K9" s="175"/>
      <c r="L9" s="175"/>
      <c r="M9" s="175"/>
      <c r="N9" s="175"/>
    </row>
    <row r="10" spans="1:14" x14ac:dyDescent="0.25">
      <c r="A10" s="773" t="s">
        <v>307</v>
      </c>
      <c r="B10" s="773"/>
      <c r="C10" s="773"/>
      <c r="D10" s="773"/>
      <c r="E10" s="175"/>
      <c r="F10" s="175"/>
      <c r="G10" s="175"/>
      <c r="H10" s="175"/>
      <c r="I10" s="175"/>
      <c r="J10" s="175"/>
      <c r="K10" s="175"/>
      <c r="L10" s="175"/>
      <c r="M10" s="175"/>
      <c r="N10" s="175"/>
    </row>
    <row r="11" spans="1:14" x14ac:dyDescent="0.25">
      <c r="A11" s="773"/>
      <c r="B11" s="773"/>
      <c r="C11" s="773"/>
      <c r="D11" s="773"/>
      <c r="E11" s="175"/>
      <c r="F11" s="175"/>
      <c r="G11" s="175"/>
      <c r="H11" s="175"/>
      <c r="I11" s="175"/>
      <c r="J11" s="175"/>
      <c r="K11" s="175"/>
      <c r="L11" s="175"/>
      <c r="M11" s="175"/>
      <c r="N11" s="175"/>
    </row>
    <row r="12" spans="1:14" x14ac:dyDescent="0.25">
      <c r="A12" s="773"/>
      <c r="B12" s="773"/>
      <c r="C12" s="773"/>
      <c r="D12" s="773"/>
      <c r="E12" s="175"/>
      <c r="F12" s="175"/>
      <c r="G12" s="175"/>
      <c r="H12" s="175"/>
      <c r="I12" s="175"/>
      <c r="J12" s="175"/>
      <c r="K12" s="175"/>
      <c r="L12" s="175"/>
      <c r="M12" s="175"/>
      <c r="N12" s="175"/>
    </row>
    <row r="13" spans="1:14" x14ac:dyDescent="0.25">
      <c r="A13" s="175"/>
      <c r="B13" s="175"/>
      <c r="C13" s="175"/>
      <c r="D13" s="175"/>
      <c r="E13" s="175"/>
      <c r="F13" s="175"/>
      <c r="G13" s="175"/>
      <c r="H13" s="175"/>
      <c r="I13" s="175"/>
      <c r="J13" s="175"/>
      <c r="K13" s="175"/>
      <c r="L13" s="175"/>
      <c r="M13" s="175"/>
      <c r="N13" s="175"/>
    </row>
    <row r="14" spans="1:14" x14ac:dyDescent="0.25">
      <c r="A14" s="175"/>
      <c r="B14" s="175"/>
      <c r="C14" s="175"/>
      <c r="D14" s="175"/>
      <c r="E14" s="175"/>
      <c r="F14" s="175"/>
      <c r="G14" s="175"/>
      <c r="H14" s="175"/>
      <c r="I14" s="175"/>
      <c r="J14" s="175"/>
      <c r="K14" s="175"/>
      <c r="L14" s="175"/>
      <c r="M14" s="175"/>
      <c r="N14" s="175"/>
    </row>
    <row r="15" spans="1:14" x14ac:dyDescent="0.25">
      <c r="A15" s="774" t="s">
        <v>308</v>
      </c>
      <c r="B15" s="775"/>
      <c r="C15" s="775"/>
      <c r="D15" s="775"/>
      <c r="E15" s="771"/>
      <c r="F15" s="175"/>
      <c r="G15" s="175"/>
      <c r="H15" s="175"/>
      <c r="I15" s="175"/>
      <c r="J15" s="175"/>
      <c r="K15" s="175"/>
      <c r="L15" s="175"/>
      <c r="M15" s="175"/>
      <c r="N15" s="175"/>
    </row>
    <row r="16" spans="1:14" x14ac:dyDescent="0.25">
      <c r="A16" s="775"/>
      <c r="B16" s="775"/>
      <c r="C16" s="775"/>
      <c r="D16" s="775"/>
      <c r="E16" s="771"/>
      <c r="F16" s="175"/>
      <c r="G16" s="175"/>
      <c r="H16" s="175"/>
      <c r="I16" s="175"/>
      <c r="J16" s="175"/>
      <c r="K16" s="175"/>
      <c r="L16" s="175"/>
      <c r="M16" s="175"/>
      <c r="N16" s="175"/>
    </row>
    <row r="17" spans="1:14" x14ac:dyDescent="0.25">
      <c r="A17" s="775"/>
      <c r="B17" s="775"/>
      <c r="C17" s="775"/>
      <c r="D17" s="775"/>
      <c r="E17" s="771"/>
      <c r="F17" s="175"/>
      <c r="G17" s="175"/>
      <c r="H17" s="175"/>
      <c r="I17" s="175"/>
      <c r="J17" s="175"/>
      <c r="K17" s="175"/>
      <c r="L17" s="175"/>
      <c r="M17" s="175"/>
      <c r="N17" s="175"/>
    </row>
    <row r="18" spans="1:14" x14ac:dyDescent="0.25">
      <c r="A18" s="775"/>
      <c r="B18" s="775"/>
      <c r="C18" s="775"/>
      <c r="D18" s="775"/>
      <c r="E18" s="771"/>
      <c r="F18" s="175"/>
      <c r="G18" s="175"/>
      <c r="H18" s="175"/>
      <c r="I18" s="175"/>
      <c r="J18" s="175"/>
      <c r="K18" s="175"/>
      <c r="L18" s="175"/>
      <c r="M18" s="175"/>
      <c r="N18" s="175"/>
    </row>
    <row r="19" spans="1:14" x14ac:dyDescent="0.25">
      <c r="A19" s="775"/>
      <c r="B19" s="775"/>
      <c r="C19" s="775"/>
      <c r="D19" s="775"/>
      <c r="E19" s="771"/>
      <c r="F19" s="175"/>
      <c r="G19" s="175"/>
      <c r="H19" s="175"/>
      <c r="I19" s="175"/>
      <c r="J19" s="175"/>
      <c r="K19" s="175"/>
      <c r="L19" s="175"/>
      <c r="M19" s="175"/>
      <c r="N19" s="175"/>
    </row>
    <row r="20" spans="1:14" x14ac:dyDescent="0.25">
      <c r="A20" s="775"/>
      <c r="B20" s="775"/>
      <c r="C20" s="775"/>
      <c r="D20" s="775"/>
      <c r="E20" s="771"/>
      <c r="F20" s="175"/>
      <c r="G20" s="175"/>
      <c r="H20" s="175"/>
      <c r="I20" s="175"/>
      <c r="J20" s="175"/>
      <c r="K20" s="175"/>
      <c r="L20" s="175"/>
      <c r="M20" s="175"/>
      <c r="N20" s="175"/>
    </row>
    <row r="21" spans="1:14" x14ac:dyDescent="0.25">
      <c r="A21" s="771"/>
      <c r="B21" s="771"/>
      <c r="C21" s="771"/>
      <c r="D21" s="771"/>
      <c r="E21" s="771"/>
      <c r="F21" s="175"/>
      <c r="G21" s="175"/>
      <c r="H21" s="175"/>
      <c r="I21" s="175"/>
      <c r="J21" s="175"/>
      <c r="K21" s="175"/>
      <c r="L21" s="175"/>
      <c r="M21" s="175"/>
      <c r="N21" s="175"/>
    </row>
    <row r="22" spans="1:14" x14ac:dyDescent="0.25">
      <c r="A22" s="771"/>
      <c r="B22" s="771"/>
      <c r="C22" s="771"/>
      <c r="D22" s="771"/>
      <c r="E22" s="771"/>
    </row>
  </sheetData>
  <sheetProtection formatCells="0" formatColumns="0" formatRows="0" insertColumns="0" insertRows="0" insertHyperlinks="0" deleteColumns="0" deleteRows="0" sort="0" autoFilter="0" pivotTables="0"/>
  <mergeCells count="2">
    <mergeCell ref="A10:D12"/>
    <mergeCell ref="A15:E22"/>
  </mergeCells>
  <printOptions horizontalCentered="1"/>
  <pageMargins left="0.39370078740157483" right="0.39370078740157483" top="1.5354330708661419" bottom="0.94488188976377963" header="0.31496062992125984" footer="0.70866141732283472"/>
  <pageSetup paperSize="9" scale="74" fitToHeight="0" orientation="portrait" r:id="rId1"/>
  <headerFooter>
    <oddHeader>&amp;L&amp;G&amp;R&amp;"-,Bold"&amp;14
AID  FOR YOUNG
 BUSINESSES</oddHeader>
    <oddFooter xml:space="preserve">&amp;L&amp;8           v1.0   181015&amp;C&amp;10&amp;A&amp;R&amp;10&amp;P     </oddFooter>
  </headerFooter>
  <drawing r:id="rId2"/>
  <legacyDrawingHF r:id="rId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fitToPage="1"/>
  </sheetPr>
  <dimension ref="A1:AT36"/>
  <sheetViews>
    <sheetView topLeftCell="A2" zoomScale="70" zoomScaleNormal="70" workbookViewId="0">
      <selection activeCell="B22" sqref="B22"/>
    </sheetView>
  </sheetViews>
  <sheetFormatPr defaultColWidth="9.85546875" defaultRowHeight="15" x14ac:dyDescent="0.25"/>
  <cols>
    <col min="1" max="1" width="22.5703125" style="174" customWidth="1"/>
    <col min="2" max="2" width="13" style="174" customWidth="1"/>
    <col min="3" max="3" width="8.42578125" style="174" bestFit="1" customWidth="1"/>
    <col min="4" max="4" width="8.42578125" style="174" customWidth="1"/>
    <col min="5" max="5" width="9.42578125" style="174" customWidth="1"/>
    <col min="6" max="6" width="9.5703125" style="174" bestFit="1" customWidth="1"/>
    <col min="7" max="7" width="9.5703125" style="174" customWidth="1"/>
    <col min="8" max="8" width="9.5703125" style="174" bestFit="1" customWidth="1"/>
    <col min="9" max="9" width="9.42578125" style="174" bestFit="1" customWidth="1"/>
    <col min="10" max="12" width="9.5703125" style="174" bestFit="1" customWidth="1"/>
    <col min="13" max="13" width="13" style="174" bestFit="1" customWidth="1"/>
    <col min="14" max="15" width="13.42578125" style="174" bestFit="1" customWidth="1"/>
    <col min="16" max="17" width="13.85546875" style="174" bestFit="1" customWidth="1"/>
    <col min="18" max="19" width="9.5703125" style="174" bestFit="1" customWidth="1"/>
    <col min="20" max="20" width="9.5703125" style="174" customWidth="1"/>
    <col min="21" max="21" width="9.5703125" style="174" bestFit="1" customWidth="1"/>
    <col min="22" max="24" width="10.140625" style="174" bestFit="1" customWidth="1"/>
    <col min="25" max="25" width="9.85546875" style="174"/>
    <col min="26" max="30" width="5.42578125" style="174" bestFit="1" customWidth="1"/>
    <col min="31" max="31" width="9.85546875" style="174"/>
    <col min="32" max="36" width="10.85546875" style="174" bestFit="1" customWidth="1"/>
    <col min="37" max="16384" width="9.85546875" style="174"/>
  </cols>
  <sheetData>
    <row r="1" spans="1:46" s="196" customFormat="1" ht="14.25" customHeight="1" x14ac:dyDescent="0.25">
      <c r="C1" s="246"/>
      <c r="D1" s="246"/>
      <c r="E1" s="246"/>
      <c r="F1" s="246"/>
      <c r="G1" s="246"/>
      <c r="H1" s="246"/>
      <c r="I1" s="246"/>
      <c r="J1" s="246"/>
      <c r="K1" s="246"/>
      <c r="L1" s="246"/>
      <c r="M1" s="246"/>
      <c r="N1" s="246"/>
      <c r="O1" s="246"/>
      <c r="P1" s="246"/>
      <c r="Q1" s="246"/>
      <c r="R1" s="246"/>
      <c r="S1" s="246"/>
      <c r="T1" s="246"/>
      <c r="U1" s="246"/>
      <c r="V1" s="246"/>
      <c r="W1" s="246"/>
      <c r="X1" s="246"/>
      <c r="Y1" s="246"/>
      <c r="Z1" s="245"/>
      <c r="AA1" s="245"/>
      <c r="AB1" s="245"/>
      <c r="AC1" s="245"/>
      <c r="AD1" s="245"/>
      <c r="AE1" s="246"/>
      <c r="AF1" s="245"/>
      <c r="AG1" s="245"/>
      <c r="AH1" s="245"/>
      <c r="AI1" s="245"/>
      <c r="AJ1" s="245"/>
      <c r="AK1" s="244"/>
      <c r="AL1" s="244"/>
      <c r="AM1" s="244"/>
      <c r="AN1" s="244"/>
      <c r="AO1" s="244"/>
      <c r="AP1" s="244"/>
      <c r="AQ1" s="244"/>
      <c r="AR1" s="244"/>
      <c r="AS1" s="244"/>
      <c r="AT1" s="244"/>
    </row>
    <row r="2" spans="1:46" ht="6.75" customHeight="1" x14ac:dyDescent="0.25">
      <c r="A2" s="243"/>
      <c r="B2" s="243"/>
      <c r="C2" s="243"/>
      <c r="D2" s="243"/>
      <c r="E2" s="243"/>
      <c r="F2" s="243"/>
      <c r="G2" s="243"/>
      <c r="H2" s="243"/>
      <c r="I2" s="243"/>
      <c r="J2" s="243"/>
      <c r="K2" s="243"/>
      <c r="L2" s="243"/>
      <c r="M2" s="243"/>
      <c r="N2" s="243"/>
      <c r="O2" s="243"/>
      <c r="P2" s="243"/>
      <c r="Q2" s="243"/>
      <c r="R2" s="243"/>
      <c r="S2" s="243"/>
      <c r="T2" s="243"/>
      <c r="U2" s="243"/>
      <c r="V2" s="243"/>
      <c r="W2" s="243"/>
      <c r="X2" s="243"/>
      <c r="Y2" s="243"/>
      <c r="Z2" s="242"/>
      <c r="AA2" s="242"/>
      <c r="AB2" s="242"/>
      <c r="AC2" s="242"/>
      <c r="AD2" s="242"/>
      <c r="AE2" s="243"/>
      <c r="AF2" s="242"/>
      <c r="AG2" s="242"/>
      <c r="AH2" s="242"/>
      <c r="AI2" s="242"/>
      <c r="AJ2" s="242"/>
      <c r="AK2" s="210"/>
      <c r="AL2" s="210"/>
      <c r="AM2" s="210"/>
      <c r="AN2" s="210"/>
      <c r="AO2" s="210"/>
      <c r="AP2" s="210"/>
      <c r="AQ2" s="210"/>
      <c r="AR2" s="210"/>
      <c r="AS2" s="210"/>
      <c r="AT2" s="210"/>
    </row>
    <row r="3" spans="1:46" ht="23.1" customHeight="1" x14ac:dyDescent="0.25">
      <c r="A3" s="240" t="s">
        <v>309</v>
      </c>
      <c r="B3" s="241"/>
      <c r="C3" s="240"/>
      <c r="D3" s="240"/>
      <c r="E3" s="239" t="s">
        <v>310</v>
      </c>
      <c r="F3" s="239" t="s">
        <v>311</v>
      </c>
      <c r="G3" s="239" t="s">
        <v>312</v>
      </c>
      <c r="H3" s="239" t="s">
        <v>313</v>
      </c>
      <c r="I3" s="239" t="s">
        <v>314</v>
      </c>
      <c r="J3" s="239" t="s">
        <v>315</v>
      </c>
      <c r="K3" s="239" t="s">
        <v>316</v>
      </c>
      <c r="L3" s="239" t="s">
        <v>317</v>
      </c>
      <c r="M3" s="239" t="s">
        <v>318</v>
      </c>
      <c r="N3" s="239" t="s">
        <v>319</v>
      </c>
      <c r="O3" s="239" t="s">
        <v>320</v>
      </c>
      <c r="P3" s="239" t="s">
        <v>321</v>
      </c>
      <c r="Q3" s="239" t="s">
        <v>322</v>
      </c>
      <c r="R3" s="239" t="s">
        <v>323</v>
      </c>
      <c r="S3" s="239" t="s">
        <v>324</v>
      </c>
      <c r="T3" s="239" t="s">
        <v>325</v>
      </c>
      <c r="U3" s="239" t="s">
        <v>326</v>
      </c>
      <c r="V3" s="239" t="s">
        <v>327</v>
      </c>
      <c r="W3" s="239" t="s">
        <v>328</v>
      </c>
      <c r="X3" s="239" t="s">
        <v>329</v>
      </c>
      <c r="Y3" s="238"/>
      <c r="Z3" s="223"/>
      <c r="AA3" s="223"/>
      <c r="AB3" s="223"/>
      <c r="AC3" s="223"/>
      <c r="AD3" s="223"/>
      <c r="AE3" s="237"/>
      <c r="AF3" s="223"/>
      <c r="AG3" s="223"/>
      <c r="AH3" s="223"/>
      <c r="AK3" s="210"/>
      <c r="AL3" s="210"/>
      <c r="AM3" s="210"/>
      <c r="AN3" s="210"/>
      <c r="AO3" s="210"/>
      <c r="AP3" s="210"/>
      <c r="AQ3" s="210"/>
      <c r="AR3" s="210"/>
      <c r="AS3" s="210"/>
      <c r="AT3" s="210"/>
    </row>
    <row r="4" spans="1:46" ht="60" x14ac:dyDescent="0.25">
      <c r="A4" s="236" t="s">
        <v>330</v>
      </c>
      <c r="B4" s="235" t="s">
        <v>331</v>
      </c>
      <c r="C4" s="235" t="s">
        <v>332</v>
      </c>
      <c r="D4" s="235" t="s">
        <v>333</v>
      </c>
      <c r="E4" s="233"/>
      <c r="F4" s="234"/>
      <c r="G4" s="234"/>
      <c r="H4" s="234"/>
      <c r="I4" s="234"/>
      <c r="J4" s="234"/>
      <c r="K4" s="234"/>
      <c r="L4" s="234"/>
      <c r="M4" s="234"/>
      <c r="N4" s="234"/>
      <c r="O4" s="234"/>
      <c r="P4" s="234"/>
      <c r="Q4" s="234"/>
      <c r="R4" s="234"/>
      <c r="S4" s="234"/>
      <c r="T4" s="234"/>
      <c r="U4" s="234"/>
      <c r="V4" s="234"/>
      <c r="W4" s="234"/>
      <c r="X4" s="234"/>
      <c r="Y4" s="234"/>
      <c r="Z4" s="223"/>
      <c r="AA4" s="223"/>
      <c r="AB4" s="223"/>
      <c r="AC4" s="223"/>
      <c r="AD4" s="223"/>
      <c r="AE4" s="233"/>
      <c r="AF4" s="223"/>
      <c r="AG4" s="223"/>
      <c r="AH4" s="223"/>
      <c r="AK4" s="210"/>
      <c r="AL4" s="210"/>
      <c r="AM4" s="210"/>
      <c r="AN4" s="210"/>
      <c r="AO4" s="210"/>
      <c r="AP4" s="210"/>
      <c r="AQ4" s="210"/>
      <c r="AR4" s="210"/>
      <c r="AS4" s="210"/>
      <c r="AT4" s="210"/>
    </row>
    <row r="5" spans="1:46" x14ac:dyDescent="0.25">
      <c r="A5" s="230" t="s">
        <v>334</v>
      </c>
      <c r="B5" s="232">
        <v>5000</v>
      </c>
      <c r="C5" s="231"/>
      <c r="D5" s="219">
        <f t="shared" ref="D5:D15" si="0">B5*12+C5*12*1.14</f>
        <v>60000</v>
      </c>
      <c r="E5" s="227">
        <v>1</v>
      </c>
      <c r="F5" s="227">
        <v>1</v>
      </c>
      <c r="G5" s="227">
        <v>1</v>
      </c>
      <c r="H5" s="227">
        <v>1</v>
      </c>
      <c r="I5" s="227">
        <v>1</v>
      </c>
      <c r="J5" s="227">
        <v>1</v>
      </c>
      <c r="K5" s="227">
        <v>1</v>
      </c>
      <c r="L5" s="227">
        <v>1</v>
      </c>
      <c r="M5" s="227">
        <v>1</v>
      </c>
      <c r="N5" s="227">
        <v>1</v>
      </c>
      <c r="O5" s="227">
        <v>1</v>
      </c>
      <c r="P5" s="227">
        <v>1</v>
      </c>
      <c r="Q5" s="227">
        <v>1</v>
      </c>
      <c r="R5" s="227">
        <v>1</v>
      </c>
      <c r="S5" s="227">
        <v>1</v>
      </c>
      <c r="T5" s="227">
        <v>1</v>
      </c>
      <c r="U5" s="227">
        <v>1</v>
      </c>
      <c r="V5" s="227">
        <v>1</v>
      </c>
      <c r="W5" s="227">
        <v>1</v>
      </c>
      <c r="X5" s="227">
        <v>1</v>
      </c>
      <c r="Y5" s="226"/>
      <c r="Z5" s="223"/>
      <c r="AA5" s="223"/>
      <c r="AB5" s="223"/>
      <c r="AC5" s="223"/>
      <c r="AD5" s="223"/>
      <c r="AE5" s="219"/>
      <c r="AF5" s="223"/>
      <c r="AG5" s="223"/>
      <c r="AH5" s="223"/>
      <c r="AK5" s="210"/>
      <c r="AL5" s="210"/>
      <c r="AM5" s="210"/>
      <c r="AN5" s="210"/>
      <c r="AO5" s="210"/>
      <c r="AP5" s="210"/>
      <c r="AQ5" s="210"/>
      <c r="AR5" s="210"/>
      <c r="AS5" s="210"/>
      <c r="AT5" s="210"/>
    </row>
    <row r="6" spans="1:46" x14ac:dyDescent="0.25">
      <c r="A6" s="230" t="s">
        <v>302</v>
      </c>
      <c r="B6" s="231"/>
      <c r="C6" s="232">
        <v>5000</v>
      </c>
      <c r="D6" s="219">
        <f t="shared" si="0"/>
        <v>68400</v>
      </c>
      <c r="E6" s="227">
        <v>1</v>
      </c>
      <c r="F6" s="227">
        <v>1</v>
      </c>
      <c r="G6" s="227">
        <v>1</v>
      </c>
      <c r="H6" s="227">
        <v>1</v>
      </c>
      <c r="I6" s="227">
        <v>1</v>
      </c>
      <c r="J6" s="227">
        <v>1</v>
      </c>
      <c r="K6" s="227">
        <v>1</v>
      </c>
      <c r="L6" s="227">
        <v>1</v>
      </c>
      <c r="M6" s="227">
        <v>1</v>
      </c>
      <c r="N6" s="227">
        <v>1</v>
      </c>
      <c r="O6" s="227">
        <v>1</v>
      </c>
      <c r="P6" s="227">
        <v>1</v>
      </c>
      <c r="Q6" s="227">
        <v>1</v>
      </c>
      <c r="R6" s="227">
        <v>1</v>
      </c>
      <c r="S6" s="227">
        <v>1</v>
      </c>
      <c r="T6" s="227">
        <v>1</v>
      </c>
      <c r="U6" s="227">
        <v>1</v>
      </c>
      <c r="V6" s="227">
        <v>1</v>
      </c>
      <c r="W6" s="227">
        <v>1</v>
      </c>
      <c r="X6" s="227">
        <v>1</v>
      </c>
      <c r="Y6" s="226"/>
      <c r="AE6" s="219"/>
      <c r="AK6" s="210"/>
      <c r="AL6" s="210"/>
      <c r="AM6" s="210"/>
      <c r="AN6" s="210"/>
      <c r="AO6" s="210"/>
      <c r="AP6" s="210"/>
      <c r="AQ6" s="210"/>
      <c r="AR6" s="210"/>
      <c r="AS6" s="210"/>
      <c r="AT6" s="210"/>
    </row>
    <row r="7" spans="1:46" x14ac:dyDescent="0.25">
      <c r="A7" s="230" t="s">
        <v>335</v>
      </c>
      <c r="B7" s="229"/>
      <c r="C7" s="232">
        <v>3000</v>
      </c>
      <c r="D7" s="219">
        <f t="shared" si="0"/>
        <v>41040</v>
      </c>
      <c r="E7" s="227">
        <v>2</v>
      </c>
      <c r="F7" s="227">
        <v>2</v>
      </c>
      <c r="G7" s="227">
        <v>2</v>
      </c>
      <c r="H7" s="227">
        <v>2</v>
      </c>
      <c r="I7" s="227">
        <v>2</v>
      </c>
      <c r="J7" s="227">
        <v>2</v>
      </c>
      <c r="K7" s="227">
        <v>2</v>
      </c>
      <c r="L7" s="227">
        <v>2</v>
      </c>
      <c r="M7" s="227">
        <v>2</v>
      </c>
      <c r="N7" s="227">
        <v>2</v>
      </c>
      <c r="O7" s="227">
        <v>2</v>
      </c>
      <c r="P7" s="227">
        <v>2</v>
      </c>
      <c r="Q7" s="227">
        <v>2</v>
      </c>
      <c r="R7" s="227">
        <v>2</v>
      </c>
      <c r="S7" s="227">
        <v>2</v>
      </c>
      <c r="T7" s="227">
        <v>2</v>
      </c>
      <c r="U7" s="227">
        <v>2</v>
      </c>
      <c r="V7" s="227">
        <v>2</v>
      </c>
      <c r="W7" s="227">
        <v>2</v>
      </c>
      <c r="X7" s="227">
        <v>2</v>
      </c>
      <c r="Y7" s="226"/>
      <c r="AE7" s="219"/>
      <c r="AK7" s="210"/>
      <c r="AL7" s="210"/>
      <c r="AM7" s="210"/>
      <c r="AN7" s="210"/>
      <c r="AO7" s="210"/>
      <c r="AP7" s="210"/>
      <c r="AQ7" s="210"/>
      <c r="AR7" s="210"/>
      <c r="AS7" s="210"/>
      <c r="AT7" s="210"/>
    </row>
    <row r="8" spans="1:46" x14ac:dyDescent="0.25">
      <c r="A8" s="230" t="s">
        <v>336</v>
      </c>
      <c r="B8" s="231"/>
      <c r="C8" s="232">
        <v>2000</v>
      </c>
      <c r="D8" s="219">
        <f t="shared" si="0"/>
        <v>27359.999999999996</v>
      </c>
      <c r="E8" s="227">
        <v>0</v>
      </c>
      <c r="F8" s="227">
        <v>0</v>
      </c>
      <c r="G8" s="227">
        <v>0</v>
      </c>
      <c r="H8" s="227">
        <v>0</v>
      </c>
      <c r="I8" s="227">
        <v>0</v>
      </c>
      <c r="J8" s="227">
        <v>0</v>
      </c>
      <c r="K8" s="227">
        <v>0</v>
      </c>
      <c r="L8" s="227">
        <v>0</v>
      </c>
      <c r="M8" s="227">
        <v>0</v>
      </c>
      <c r="N8" s="227">
        <v>0</v>
      </c>
      <c r="O8" s="227">
        <v>0</v>
      </c>
      <c r="P8" s="227">
        <v>0</v>
      </c>
      <c r="Q8" s="227">
        <v>1</v>
      </c>
      <c r="R8" s="227">
        <v>1</v>
      </c>
      <c r="S8" s="227">
        <v>1</v>
      </c>
      <c r="T8" s="227">
        <v>1</v>
      </c>
      <c r="U8" s="227">
        <v>2</v>
      </c>
      <c r="V8" s="227">
        <v>2</v>
      </c>
      <c r="W8" s="227">
        <v>2</v>
      </c>
      <c r="X8" s="227">
        <v>2</v>
      </c>
      <c r="Y8" s="226"/>
      <c r="AE8" s="219"/>
      <c r="AK8" s="210"/>
      <c r="AL8" s="210"/>
      <c r="AM8" s="210"/>
      <c r="AN8" s="210"/>
      <c r="AO8" s="210"/>
      <c r="AP8" s="210"/>
      <c r="AQ8" s="210"/>
      <c r="AR8" s="210"/>
      <c r="AS8" s="210"/>
      <c r="AT8" s="210"/>
    </row>
    <row r="9" spans="1:46" x14ac:dyDescent="0.25">
      <c r="A9" s="230" t="s">
        <v>337</v>
      </c>
      <c r="B9" s="231"/>
      <c r="C9" s="228"/>
      <c r="D9" s="219">
        <f t="shared" si="0"/>
        <v>0</v>
      </c>
      <c r="E9" s="227">
        <v>0</v>
      </c>
      <c r="F9" s="227">
        <v>0</v>
      </c>
      <c r="G9" s="227">
        <v>0</v>
      </c>
      <c r="H9" s="227">
        <v>0</v>
      </c>
      <c r="I9" s="227">
        <v>0</v>
      </c>
      <c r="J9" s="227">
        <v>0</v>
      </c>
      <c r="K9" s="227">
        <v>0</v>
      </c>
      <c r="L9" s="227">
        <v>0</v>
      </c>
      <c r="M9" s="227">
        <v>0</v>
      </c>
      <c r="N9" s="227">
        <v>0</v>
      </c>
      <c r="O9" s="227">
        <v>0</v>
      </c>
      <c r="P9" s="227">
        <v>0</v>
      </c>
      <c r="Q9" s="227">
        <v>0</v>
      </c>
      <c r="R9" s="227">
        <v>0</v>
      </c>
      <c r="S9" s="227">
        <v>0</v>
      </c>
      <c r="T9" s="227">
        <v>0</v>
      </c>
      <c r="U9" s="227">
        <v>1</v>
      </c>
      <c r="V9" s="227">
        <v>1</v>
      </c>
      <c r="W9" s="227">
        <v>1</v>
      </c>
      <c r="X9" s="227">
        <v>1</v>
      </c>
      <c r="Y9" s="226"/>
      <c r="AE9" s="219"/>
      <c r="AK9" s="210"/>
      <c r="AL9" s="210"/>
      <c r="AM9" s="210"/>
      <c r="AN9" s="210"/>
      <c r="AO9" s="210"/>
      <c r="AP9" s="210"/>
      <c r="AQ9" s="210"/>
      <c r="AR9" s="210"/>
      <c r="AS9" s="210"/>
      <c r="AT9" s="210"/>
    </row>
    <row r="10" spans="1:46" x14ac:dyDescent="0.25">
      <c r="A10" s="230" t="s">
        <v>338</v>
      </c>
      <c r="B10" s="231"/>
      <c r="C10" s="228"/>
      <c r="D10" s="219">
        <f t="shared" si="0"/>
        <v>0</v>
      </c>
      <c r="E10" s="227">
        <v>0</v>
      </c>
      <c r="F10" s="227">
        <v>0</v>
      </c>
      <c r="G10" s="227">
        <v>0</v>
      </c>
      <c r="H10" s="227">
        <v>0</v>
      </c>
      <c r="I10" s="227">
        <v>0</v>
      </c>
      <c r="J10" s="227">
        <v>0</v>
      </c>
      <c r="K10" s="227">
        <v>0</v>
      </c>
      <c r="L10" s="227">
        <v>0</v>
      </c>
      <c r="M10" s="227">
        <v>0</v>
      </c>
      <c r="N10" s="227">
        <v>0</v>
      </c>
      <c r="O10" s="227">
        <v>0</v>
      </c>
      <c r="P10" s="227">
        <v>0</v>
      </c>
      <c r="Q10" s="227">
        <v>0</v>
      </c>
      <c r="R10" s="227">
        <v>0</v>
      </c>
      <c r="S10" s="227">
        <v>0</v>
      </c>
      <c r="T10" s="227">
        <v>0</v>
      </c>
      <c r="U10" s="227">
        <v>1</v>
      </c>
      <c r="V10" s="227">
        <v>1</v>
      </c>
      <c r="W10" s="227">
        <v>1</v>
      </c>
      <c r="X10" s="227">
        <v>1</v>
      </c>
      <c r="Y10" s="226"/>
      <c r="AE10" s="219"/>
      <c r="AK10" s="210"/>
      <c r="AL10" s="210"/>
      <c r="AM10" s="210"/>
      <c r="AN10" s="210"/>
      <c r="AO10" s="210"/>
      <c r="AP10" s="210"/>
      <c r="AQ10" s="210"/>
      <c r="AR10" s="210"/>
      <c r="AS10" s="210"/>
      <c r="AT10" s="210"/>
    </row>
    <row r="11" spans="1:46" x14ac:dyDescent="0.25">
      <c r="A11" s="230" t="s">
        <v>339</v>
      </c>
      <c r="B11" s="229"/>
      <c r="C11" s="228"/>
      <c r="D11" s="219">
        <f t="shared" si="0"/>
        <v>0</v>
      </c>
      <c r="E11" s="227">
        <v>0</v>
      </c>
      <c r="F11" s="227">
        <v>0</v>
      </c>
      <c r="G11" s="227">
        <v>0</v>
      </c>
      <c r="H11" s="227">
        <v>0</v>
      </c>
      <c r="I11" s="227">
        <v>0</v>
      </c>
      <c r="J11" s="227">
        <v>0</v>
      </c>
      <c r="K11" s="227">
        <v>0</v>
      </c>
      <c r="L11" s="227">
        <v>0</v>
      </c>
      <c r="M11" s="227">
        <v>0</v>
      </c>
      <c r="N11" s="227">
        <v>0</v>
      </c>
      <c r="O11" s="227">
        <v>0</v>
      </c>
      <c r="P11" s="227">
        <v>0</v>
      </c>
      <c r="Q11" s="227">
        <v>0</v>
      </c>
      <c r="R11" s="227">
        <v>0</v>
      </c>
      <c r="S11" s="227">
        <v>0</v>
      </c>
      <c r="T11" s="227">
        <v>0</v>
      </c>
      <c r="U11" s="227">
        <v>0</v>
      </c>
      <c r="V11" s="227">
        <v>0</v>
      </c>
      <c r="W11" s="227">
        <v>0</v>
      </c>
      <c r="X11" s="227">
        <v>0</v>
      </c>
      <c r="Y11" s="226"/>
      <c r="AE11" s="219"/>
      <c r="AK11" s="210"/>
      <c r="AL11" s="210"/>
      <c r="AM11" s="210"/>
      <c r="AN11" s="210"/>
      <c r="AO11" s="210"/>
      <c r="AP11" s="210"/>
      <c r="AQ11" s="210"/>
      <c r="AR11" s="210"/>
      <c r="AS11" s="210"/>
      <c r="AT11" s="210"/>
    </row>
    <row r="12" spans="1:46" x14ac:dyDescent="0.25">
      <c r="A12" s="230" t="s">
        <v>340</v>
      </c>
      <c r="B12" s="229"/>
      <c r="C12" s="228"/>
      <c r="D12" s="219">
        <f t="shared" si="0"/>
        <v>0</v>
      </c>
      <c r="E12" s="227">
        <v>0</v>
      </c>
      <c r="F12" s="227">
        <v>0</v>
      </c>
      <c r="G12" s="227">
        <v>0</v>
      </c>
      <c r="H12" s="227">
        <v>0</v>
      </c>
      <c r="I12" s="227">
        <v>0</v>
      </c>
      <c r="J12" s="227">
        <v>0</v>
      </c>
      <c r="K12" s="227">
        <v>0</v>
      </c>
      <c r="L12" s="227">
        <v>0</v>
      </c>
      <c r="M12" s="227">
        <v>0</v>
      </c>
      <c r="N12" s="227">
        <v>0</v>
      </c>
      <c r="O12" s="227">
        <v>0</v>
      </c>
      <c r="P12" s="227">
        <v>0</v>
      </c>
      <c r="Q12" s="227">
        <v>0</v>
      </c>
      <c r="R12" s="227">
        <v>0</v>
      </c>
      <c r="S12" s="227">
        <v>0</v>
      </c>
      <c r="T12" s="227">
        <v>0</v>
      </c>
      <c r="U12" s="227">
        <v>0</v>
      </c>
      <c r="V12" s="227">
        <v>0</v>
      </c>
      <c r="W12" s="227">
        <v>0</v>
      </c>
      <c r="X12" s="227">
        <v>0</v>
      </c>
      <c r="Y12" s="226"/>
      <c r="AE12" s="219"/>
      <c r="AK12" s="210"/>
      <c r="AL12" s="210"/>
      <c r="AM12" s="210"/>
      <c r="AN12" s="210"/>
      <c r="AO12" s="210"/>
      <c r="AP12" s="210"/>
      <c r="AQ12" s="210"/>
      <c r="AR12" s="210"/>
      <c r="AS12" s="210"/>
      <c r="AT12" s="210"/>
    </row>
    <row r="13" spans="1:46" x14ac:dyDescent="0.25">
      <c r="A13" s="230" t="s">
        <v>341</v>
      </c>
      <c r="B13" s="229"/>
      <c r="C13" s="228"/>
      <c r="D13" s="219">
        <f t="shared" si="0"/>
        <v>0</v>
      </c>
      <c r="E13" s="227">
        <v>0</v>
      </c>
      <c r="F13" s="227">
        <v>0</v>
      </c>
      <c r="G13" s="227">
        <v>0</v>
      </c>
      <c r="H13" s="227">
        <v>0</v>
      </c>
      <c r="I13" s="227">
        <v>0</v>
      </c>
      <c r="J13" s="227">
        <v>0</v>
      </c>
      <c r="K13" s="227">
        <v>0</v>
      </c>
      <c r="L13" s="227">
        <v>0</v>
      </c>
      <c r="M13" s="227">
        <v>0</v>
      </c>
      <c r="N13" s="227">
        <v>0</v>
      </c>
      <c r="O13" s="227">
        <v>0</v>
      </c>
      <c r="P13" s="227">
        <v>0</v>
      </c>
      <c r="Q13" s="227">
        <v>0</v>
      </c>
      <c r="R13" s="227">
        <v>0</v>
      </c>
      <c r="S13" s="227">
        <v>0</v>
      </c>
      <c r="T13" s="227">
        <v>0</v>
      </c>
      <c r="U13" s="227">
        <v>0</v>
      </c>
      <c r="V13" s="227">
        <v>0</v>
      </c>
      <c r="W13" s="227">
        <v>0</v>
      </c>
      <c r="X13" s="227">
        <v>0</v>
      </c>
      <c r="Y13" s="226"/>
      <c r="AE13" s="219"/>
      <c r="AK13" s="210"/>
      <c r="AL13" s="210"/>
      <c r="AM13" s="210"/>
      <c r="AN13" s="210"/>
      <c r="AO13" s="210"/>
      <c r="AP13" s="210"/>
      <c r="AQ13" s="210"/>
      <c r="AR13" s="210"/>
      <c r="AS13" s="210"/>
      <c r="AT13" s="210"/>
    </row>
    <row r="14" spans="1:46" x14ac:dyDescent="0.25">
      <c r="A14" s="230" t="s">
        <v>342</v>
      </c>
      <c r="B14" s="229"/>
      <c r="C14" s="228"/>
      <c r="D14" s="219">
        <f t="shared" si="0"/>
        <v>0</v>
      </c>
      <c r="E14" s="227">
        <v>0</v>
      </c>
      <c r="F14" s="227">
        <v>0</v>
      </c>
      <c r="G14" s="227">
        <v>0</v>
      </c>
      <c r="H14" s="227">
        <v>0</v>
      </c>
      <c r="I14" s="227">
        <v>0</v>
      </c>
      <c r="J14" s="227">
        <v>0</v>
      </c>
      <c r="K14" s="227">
        <v>0</v>
      </c>
      <c r="L14" s="227">
        <v>0</v>
      </c>
      <c r="M14" s="227">
        <v>0</v>
      </c>
      <c r="N14" s="227">
        <v>0</v>
      </c>
      <c r="O14" s="227">
        <v>0</v>
      </c>
      <c r="P14" s="227">
        <v>0</v>
      </c>
      <c r="Q14" s="227">
        <v>0</v>
      </c>
      <c r="R14" s="227">
        <v>0</v>
      </c>
      <c r="S14" s="227">
        <v>0</v>
      </c>
      <c r="T14" s="227">
        <v>0</v>
      </c>
      <c r="U14" s="227">
        <v>0</v>
      </c>
      <c r="V14" s="227">
        <v>0</v>
      </c>
      <c r="W14" s="227">
        <v>0</v>
      </c>
      <c r="X14" s="227">
        <v>0</v>
      </c>
      <c r="Y14" s="226"/>
      <c r="AE14" s="219"/>
      <c r="AK14" s="210"/>
      <c r="AL14" s="210"/>
      <c r="AM14" s="210"/>
      <c r="AN14" s="210"/>
      <c r="AO14" s="210"/>
      <c r="AP14" s="210"/>
      <c r="AQ14" s="210"/>
      <c r="AR14" s="210"/>
      <c r="AS14" s="210"/>
      <c r="AT14" s="210"/>
    </row>
    <row r="15" spans="1:46" x14ac:dyDescent="0.25">
      <c r="A15" s="230" t="s">
        <v>343</v>
      </c>
      <c r="B15" s="229"/>
      <c r="C15" s="228"/>
      <c r="D15" s="219">
        <f t="shared" si="0"/>
        <v>0</v>
      </c>
      <c r="E15" s="227">
        <v>0</v>
      </c>
      <c r="F15" s="227">
        <v>0</v>
      </c>
      <c r="G15" s="227">
        <v>0</v>
      </c>
      <c r="H15" s="227">
        <v>0</v>
      </c>
      <c r="I15" s="227">
        <v>0</v>
      </c>
      <c r="J15" s="227">
        <v>0</v>
      </c>
      <c r="K15" s="227">
        <v>0</v>
      </c>
      <c r="L15" s="227">
        <v>0</v>
      </c>
      <c r="M15" s="227">
        <v>0</v>
      </c>
      <c r="N15" s="227">
        <v>0</v>
      </c>
      <c r="O15" s="227">
        <v>0</v>
      </c>
      <c r="P15" s="227">
        <v>0</v>
      </c>
      <c r="Q15" s="227">
        <v>0</v>
      </c>
      <c r="R15" s="227">
        <v>0</v>
      </c>
      <c r="S15" s="227">
        <v>0</v>
      </c>
      <c r="T15" s="227">
        <v>0</v>
      </c>
      <c r="U15" s="227">
        <v>0</v>
      </c>
      <c r="V15" s="227">
        <v>0</v>
      </c>
      <c r="W15" s="227">
        <v>0</v>
      </c>
      <c r="X15" s="227">
        <v>0</v>
      </c>
      <c r="Y15" s="226"/>
      <c r="Z15" s="223"/>
      <c r="AA15" s="223"/>
      <c r="AB15" s="223"/>
      <c r="AC15" s="223"/>
      <c r="AD15" s="223"/>
      <c r="AE15" s="219"/>
      <c r="AK15" s="210"/>
      <c r="AL15" s="210"/>
      <c r="AM15" s="210"/>
      <c r="AN15" s="210"/>
      <c r="AO15" s="210"/>
      <c r="AP15" s="210"/>
      <c r="AQ15" s="210"/>
      <c r="AR15" s="210"/>
      <c r="AS15" s="210"/>
      <c r="AT15" s="210"/>
    </row>
    <row r="16" spans="1:46" x14ac:dyDescent="0.25">
      <c r="A16" s="225" t="s">
        <v>55</v>
      </c>
      <c r="B16" s="225"/>
      <c r="C16" s="225"/>
      <c r="D16" s="225"/>
      <c r="E16" s="224">
        <f t="shared" ref="E16:X16" si="1">SUM(E5:E15)</f>
        <v>4</v>
      </c>
      <c r="F16" s="224">
        <f t="shared" si="1"/>
        <v>4</v>
      </c>
      <c r="G16" s="224">
        <f t="shared" si="1"/>
        <v>4</v>
      </c>
      <c r="H16" s="224">
        <f t="shared" si="1"/>
        <v>4</v>
      </c>
      <c r="I16" s="224">
        <f t="shared" si="1"/>
        <v>4</v>
      </c>
      <c r="J16" s="224">
        <f t="shared" si="1"/>
        <v>4</v>
      </c>
      <c r="K16" s="224">
        <f t="shared" si="1"/>
        <v>4</v>
      </c>
      <c r="L16" s="224">
        <f t="shared" si="1"/>
        <v>4</v>
      </c>
      <c r="M16" s="224">
        <f t="shared" si="1"/>
        <v>4</v>
      </c>
      <c r="N16" s="224">
        <f t="shared" si="1"/>
        <v>4</v>
      </c>
      <c r="O16" s="224">
        <f t="shared" si="1"/>
        <v>4</v>
      </c>
      <c r="P16" s="224">
        <f t="shared" si="1"/>
        <v>4</v>
      </c>
      <c r="Q16" s="224">
        <f t="shared" si="1"/>
        <v>5</v>
      </c>
      <c r="R16" s="224">
        <f t="shared" si="1"/>
        <v>5</v>
      </c>
      <c r="S16" s="224">
        <f t="shared" si="1"/>
        <v>5</v>
      </c>
      <c r="T16" s="224">
        <f t="shared" si="1"/>
        <v>5</v>
      </c>
      <c r="U16" s="224">
        <f t="shared" si="1"/>
        <v>8</v>
      </c>
      <c r="V16" s="224">
        <f t="shared" si="1"/>
        <v>8</v>
      </c>
      <c r="W16" s="224">
        <f t="shared" si="1"/>
        <v>8</v>
      </c>
      <c r="X16" s="224">
        <f t="shared" si="1"/>
        <v>8</v>
      </c>
      <c r="Y16" s="222"/>
      <c r="Z16" s="223"/>
      <c r="AA16" s="223"/>
      <c r="AB16" s="223"/>
      <c r="AC16" s="223"/>
      <c r="AD16" s="223"/>
      <c r="AE16" s="222"/>
      <c r="AK16" s="210"/>
      <c r="AL16" s="210"/>
      <c r="AM16" s="210"/>
      <c r="AN16" s="210"/>
      <c r="AO16" s="210"/>
      <c r="AP16" s="210"/>
      <c r="AQ16" s="210"/>
      <c r="AR16" s="210"/>
      <c r="AS16" s="210"/>
      <c r="AT16" s="210"/>
    </row>
    <row r="17" spans="1:46" x14ac:dyDescent="0.25">
      <c r="A17" s="218"/>
      <c r="B17" s="218"/>
      <c r="C17" s="218"/>
      <c r="D17" s="218"/>
      <c r="E17" s="218"/>
      <c r="F17" s="218"/>
      <c r="G17" s="218"/>
      <c r="H17" s="218"/>
      <c r="I17" s="218"/>
      <c r="J17" s="218"/>
      <c r="K17" s="218"/>
      <c r="L17" s="218"/>
      <c r="M17" s="218"/>
      <c r="N17" s="218"/>
      <c r="O17" s="218"/>
      <c r="P17" s="218"/>
      <c r="Q17" s="218"/>
      <c r="R17" s="218"/>
      <c r="S17" s="218"/>
      <c r="T17" s="218"/>
      <c r="U17" s="218"/>
      <c r="V17" s="218"/>
      <c r="W17" s="218"/>
      <c r="X17" s="218"/>
      <c r="Y17" s="218"/>
      <c r="Z17" s="218"/>
      <c r="AA17" s="218"/>
      <c r="AB17" s="218"/>
      <c r="AC17" s="218"/>
      <c r="AD17" s="218"/>
      <c r="AE17" s="218"/>
      <c r="AF17" s="218"/>
      <c r="AG17" s="218"/>
      <c r="AH17" s="218"/>
      <c r="AI17" s="218"/>
      <c r="AJ17" s="218"/>
      <c r="AK17" s="210"/>
      <c r="AL17" s="210"/>
      <c r="AM17" s="210"/>
      <c r="AN17" s="210"/>
      <c r="AO17" s="210"/>
      <c r="AP17" s="210"/>
      <c r="AQ17" s="210"/>
      <c r="AR17" s="210"/>
      <c r="AS17" s="210"/>
      <c r="AT17" s="210"/>
    </row>
    <row r="18" spans="1:46" x14ac:dyDescent="0.25">
      <c r="A18" s="221" t="s">
        <v>344</v>
      </c>
      <c r="B18" s="216"/>
      <c r="C18" s="216"/>
      <c r="D18" s="216"/>
      <c r="E18" s="217">
        <f t="shared" ref="E18:X18" si="2">SUMPRODUCT($D$5:$D$15,E5:E15)/4</f>
        <v>52620</v>
      </c>
      <c r="F18" s="217">
        <f t="shared" si="2"/>
        <v>52620</v>
      </c>
      <c r="G18" s="217">
        <f t="shared" si="2"/>
        <v>52620</v>
      </c>
      <c r="H18" s="217">
        <f t="shared" si="2"/>
        <v>52620</v>
      </c>
      <c r="I18" s="217">
        <f t="shared" si="2"/>
        <v>52620</v>
      </c>
      <c r="J18" s="217">
        <f t="shared" si="2"/>
        <v>52620</v>
      </c>
      <c r="K18" s="217">
        <f t="shared" si="2"/>
        <v>52620</v>
      </c>
      <c r="L18" s="217">
        <f t="shared" si="2"/>
        <v>52620</v>
      </c>
      <c r="M18" s="217">
        <f t="shared" si="2"/>
        <v>52620</v>
      </c>
      <c r="N18" s="217">
        <f t="shared" si="2"/>
        <v>52620</v>
      </c>
      <c r="O18" s="217">
        <f t="shared" si="2"/>
        <v>52620</v>
      </c>
      <c r="P18" s="217">
        <f t="shared" si="2"/>
        <v>52620</v>
      </c>
      <c r="Q18" s="217">
        <f t="shared" si="2"/>
        <v>59460</v>
      </c>
      <c r="R18" s="217">
        <f t="shared" si="2"/>
        <v>59460</v>
      </c>
      <c r="S18" s="217">
        <f t="shared" si="2"/>
        <v>59460</v>
      </c>
      <c r="T18" s="217">
        <f t="shared" si="2"/>
        <v>59460</v>
      </c>
      <c r="U18" s="217">
        <f t="shared" si="2"/>
        <v>66300</v>
      </c>
      <c r="V18" s="217">
        <f t="shared" si="2"/>
        <v>66300</v>
      </c>
      <c r="W18" s="217">
        <f t="shared" si="2"/>
        <v>66300</v>
      </c>
      <c r="X18" s="217">
        <f t="shared" si="2"/>
        <v>66300</v>
      </c>
      <c r="Y18" s="217"/>
      <c r="Z18" s="220"/>
      <c r="AA18" s="220"/>
      <c r="AB18" s="220"/>
      <c r="AC18" s="220"/>
      <c r="AD18" s="220"/>
      <c r="AE18" s="216"/>
      <c r="AF18" s="220"/>
      <c r="AG18" s="220"/>
      <c r="AH18" s="220"/>
      <c r="AI18" s="220"/>
      <c r="AJ18" s="220"/>
      <c r="AK18" s="210"/>
      <c r="AL18" s="210"/>
      <c r="AM18" s="210"/>
      <c r="AN18" s="210"/>
      <c r="AO18" s="210"/>
      <c r="AP18" s="210"/>
      <c r="AQ18" s="210"/>
      <c r="AR18" s="210"/>
      <c r="AS18" s="210"/>
      <c r="AT18" s="210"/>
    </row>
    <row r="19" spans="1:46" x14ac:dyDescent="0.25">
      <c r="A19" s="210" t="s">
        <v>345</v>
      </c>
      <c r="B19" s="218"/>
      <c r="C19" s="218"/>
      <c r="D19" s="218"/>
      <c r="E19" s="219">
        <f t="shared" ref="E19:X19" si="3">E18/3</f>
        <v>17540</v>
      </c>
      <c r="F19" s="219">
        <f t="shared" si="3"/>
        <v>17540</v>
      </c>
      <c r="G19" s="219">
        <f t="shared" si="3"/>
        <v>17540</v>
      </c>
      <c r="H19" s="219">
        <f t="shared" si="3"/>
        <v>17540</v>
      </c>
      <c r="I19" s="219">
        <f t="shared" si="3"/>
        <v>17540</v>
      </c>
      <c r="J19" s="219">
        <f t="shared" si="3"/>
        <v>17540</v>
      </c>
      <c r="K19" s="219">
        <f t="shared" si="3"/>
        <v>17540</v>
      </c>
      <c r="L19" s="219">
        <f t="shared" si="3"/>
        <v>17540</v>
      </c>
      <c r="M19" s="219">
        <f t="shared" si="3"/>
        <v>17540</v>
      </c>
      <c r="N19" s="219">
        <f t="shared" si="3"/>
        <v>17540</v>
      </c>
      <c r="O19" s="219">
        <f t="shared" si="3"/>
        <v>17540</v>
      </c>
      <c r="P19" s="219">
        <f t="shared" si="3"/>
        <v>17540</v>
      </c>
      <c r="Q19" s="219">
        <f t="shared" si="3"/>
        <v>19820</v>
      </c>
      <c r="R19" s="219">
        <f t="shared" si="3"/>
        <v>19820</v>
      </c>
      <c r="S19" s="219">
        <f t="shared" si="3"/>
        <v>19820</v>
      </c>
      <c r="T19" s="219">
        <f t="shared" si="3"/>
        <v>19820</v>
      </c>
      <c r="U19" s="219">
        <f t="shared" si="3"/>
        <v>22100</v>
      </c>
      <c r="V19" s="219">
        <f t="shared" si="3"/>
        <v>22100</v>
      </c>
      <c r="W19" s="219">
        <f t="shared" si="3"/>
        <v>22100</v>
      </c>
      <c r="X19" s="219">
        <f t="shared" si="3"/>
        <v>22100</v>
      </c>
      <c r="Y19" s="219"/>
      <c r="Z19" s="218"/>
      <c r="AA19" s="218"/>
      <c r="AB19" s="218"/>
      <c r="AC19" s="218"/>
      <c r="AD19" s="218"/>
      <c r="AE19" s="218"/>
      <c r="AF19" s="218"/>
      <c r="AG19" s="218"/>
      <c r="AH19" s="218"/>
      <c r="AI19" s="218"/>
      <c r="AJ19" s="218"/>
      <c r="AK19" s="210"/>
      <c r="AL19" s="210"/>
      <c r="AM19" s="210"/>
      <c r="AN19" s="210"/>
      <c r="AO19" s="210"/>
      <c r="AP19" s="210"/>
      <c r="AQ19" s="210"/>
      <c r="AR19" s="210"/>
      <c r="AS19" s="210"/>
      <c r="AT19" s="210"/>
    </row>
    <row r="20" spans="1:46" x14ac:dyDescent="0.25">
      <c r="A20" s="216" t="s">
        <v>346</v>
      </c>
      <c r="B20" s="216"/>
      <c r="C20" s="216"/>
      <c r="D20" s="216"/>
      <c r="E20" s="217">
        <f t="shared" ref="E20:X20" si="4">E19*12</f>
        <v>210480</v>
      </c>
      <c r="F20" s="217">
        <f t="shared" si="4"/>
        <v>210480</v>
      </c>
      <c r="G20" s="217">
        <f t="shared" si="4"/>
        <v>210480</v>
      </c>
      <c r="H20" s="217">
        <f t="shared" si="4"/>
        <v>210480</v>
      </c>
      <c r="I20" s="217">
        <f t="shared" si="4"/>
        <v>210480</v>
      </c>
      <c r="J20" s="217">
        <f t="shared" si="4"/>
        <v>210480</v>
      </c>
      <c r="K20" s="217">
        <f t="shared" si="4"/>
        <v>210480</v>
      </c>
      <c r="L20" s="217">
        <f t="shared" si="4"/>
        <v>210480</v>
      </c>
      <c r="M20" s="217">
        <f t="shared" si="4"/>
        <v>210480</v>
      </c>
      <c r="N20" s="217">
        <f t="shared" si="4"/>
        <v>210480</v>
      </c>
      <c r="O20" s="217">
        <f t="shared" si="4"/>
        <v>210480</v>
      </c>
      <c r="P20" s="217">
        <f t="shared" si="4"/>
        <v>210480</v>
      </c>
      <c r="Q20" s="217">
        <f t="shared" si="4"/>
        <v>237840</v>
      </c>
      <c r="R20" s="217">
        <f t="shared" si="4"/>
        <v>237840</v>
      </c>
      <c r="S20" s="217">
        <f t="shared" si="4"/>
        <v>237840</v>
      </c>
      <c r="T20" s="217">
        <f t="shared" si="4"/>
        <v>237840</v>
      </c>
      <c r="U20" s="217">
        <f t="shared" si="4"/>
        <v>265200</v>
      </c>
      <c r="V20" s="217">
        <f t="shared" si="4"/>
        <v>265200</v>
      </c>
      <c r="W20" s="217">
        <f t="shared" si="4"/>
        <v>265200</v>
      </c>
      <c r="X20" s="217">
        <f t="shared" si="4"/>
        <v>265200</v>
      </c>
      <c r="Y20" s="216"/>
      <c r="Z20" s="215"/>
      <c r="AA20" s="215"/>
      <c r="AB20" s="215"/>
      <c r="AC20" s="215"/>
      <c r="AD20" s="215"/>
      <c r="AE20" s="216"/>
      <c r="AF20" s="215"/>
      <c r="AG20" s="215"/>
      <c r="AH20" s="215"/>
      <c r="AI20" s="215"/>
      <c r="AJ20" s="215"/>
      <c r="AK20" s="210"/>
      <c r="AL20" s="210"/>
      <c r="AM20" s="210"/>
      <c r="AN20" s="210"/>
      <c r="AO20" s="210"/>
      <c r="AP20" s="210"/>
      <c r="AQ20" s="210"/>
      <c r="AR20" s="210"/>
      <c r="AS20" s="210"/>
      <c r="AT20" s="210"/>
    </row>
    <row r="21" spans="1:46" x14ac:dyDescent="0.25">
      <c r="AL21" s="210"/>
      <c r="AM21" s="210"/>
      <c r="AN21" s="210"/>
      <c r="AO21" s="210"/>
      <c r="AP21" s="210"/>
      <c r="AQ21" s="210"/>
      <c r="AR21" s="210"/>
      <c r="AS21" s="210"/>
      <c r="AT21" s="210"/>
    </row>
    <row r="22" spans="1:46" x14ac:dyDescent="0.25">
      <c r="AL22" s="210"/>
      <c r="AM22" s="210"/>
      <c r="AN22" s="210"/>
      <c r="AO22" s="210"/>
      <c r="AP22" s="210"/>
      <c r="AQ22" s="210"/>
      <c r="AR22" s="210"/>
      <c r="AS22" s="210"/>
      <c r="AT22" s="210"/>
    </row>
    <row r="23" spans="1:46" x14ac:dyDescent="0.25">
      <c r="E23" s="214">
        <v>2018</v>
      </c>
      <c r="F23" s="214">
        <v>2019</v>
      </c>
      <c r="G23" s="214">
        <v>2020</v>
      </c>
      <c r="H23" s="214">
        <v>2021</v>
      </c>
      <c r="I23" s="214">
        <v>2022</v>
      </c>
      <c r="M23" s="214">
        <v>2018</v>
      </c>
      <c r="N23" s="214">
        <v>2019</v>
      </c>
      <c r="O23" s="214">
        <v>2020</v>
      </c>
      <c r="P23" s="214">
        <v>2021</v>
      </c>
      <c r="Q23" s="214">
        <v>2022</v>
      </c>
      <c r="AL23" s="210"/>
      <c r="AM23" s="210"/>
      <c r="AN23" s="210"/>
      <c r="AO23" s="210"/>
      <c r="AP23" s="210"/>
      <c r="AQ23" s="210"/>
      <c r="AR23" s="210"/>
      <c r="AS23" s="210"/>
      <c r="AT23" s="210"/>
    </row>
    <row r="24" spans="1:46" x14ac:dyDescent="0.25">
      <c r="E24" s="213"/>
      <c r="F24" s="212"/>
      <c r="G24" s="212"/>
      <c r="H24" s="212"/>
      <c r="I24" s="211"/>
      <c r="M24" s="213"/>
      <c r="N24" s="212"/>
      <c r="O24" s="212"/>
      <c r="P24" s="212"/>
      <c r="Q24" s="211"/>
      <c r="AL24" s="210"/>
      <c r="AM24" s="210"/>
      <c r="AN24" s="210"/>
      <c r="AO24" s="210"/>
      <c r="AP24" s="210"/>
      <c r="AQ24" s="210"/>
      <c r="AR24" s="210"/>
      <c r="AS24" s="210"/>
      <c r="AT24" s="210"/>
    </row>
    <row r="25" spans="1:46" x14ac:dyDescent="0.25">
      <c r="E25" s="209">
        <f>AVERAGE(E5:H5)</f>
        <v>1</v>
      </c>
      <c r="F25" s="208">
        <f>AVERAGE(I5:L5)</f>
        <v>1</v>
      </c>
      <c r="G25" s="208">
        <f t="shared" ref="G25:G35" si="5">AVERAGE(M5:P5)</f>
        <v>1</v>
      </c>
      <c r="H25" s="208">
        <f t="shared" ref="H25:H35" si="6">AVERAGE(Q5:T5)</f>
        <v>1</v>
      </c>
      <c r="I25" s="207">
        <f>AVERAGE(U5:X5)</f>
        <v>1</v>
      </c>
      <c r="M25" s="206">
        <f t="shared" ref="M25:M35" si="7">E25*$D5</f>
        <v>60000</v>
      </c>
      <c r="N25" s="205">
        <f t="shared" ref="N25:N35" si="8">F25*$D5</f>
        <v>60000</v>
      </c>
      <c r="O25" s="205">
        <f t="shared" ref="O25:O35" si="9">G25*$D5</f>
        <v>60000</v>
      </c>
      <c r="P25" s="205">
        <f t="shared" ref="P25:P35" si="10">H25*$D5</f>
        <v>60000</v>
      </c>
      <c r="Q25" s="204">
        <f t="shared" ref="Q25:Q35" si="11">I25*$D5</f>
        <v>60000</v>
      </c>
      <c r="AL25" s="210"/>
      <c r="AM25" s="210"/>
      <c r="AN25" s="210"/>
      <c r="AO25" s="210"/>
      <c r="AP25" s="210"/>
      <c r="AQ25" s="210"/>
      <c r="AR25" s="210"/>
      <c r="AS25" s="210"/>
      <c r="AT25" s="210"/>
    </row>
    <row r="26" spans="1:46" x14ac:dyDescent="0.25">
      <c r="E26" s="209">
        <v>0</v>
      </c>
      <c r="F26" s="208">
        <f>AVERAGE(I6:L6)</f>
        <v>1</v>
      </c>
      <c r="G26" s="208">
        <f t="shared" si="5"/>
        <v>1</v>
      </c>
      <c r="H26" s="208">
        <f t="shared" si="6"/>
        <v>1</v>
      </c>
      <c r="I26" s="207">
        <f>AVERAGE(U6:X6)</f>
        <v>1</v>
      </c>
      <c r="M26" s="206">
        <f t="shared" si="7"/>
        <v>0</v>
      </c>
      <c r="N26" s="205">
        <f t="shared" si="8"/>
        <v>68400</v>
      </c>
      <c r="O26" s="205">
        <f t="shared" si="9"/>
        <v>68400</v>
      </c>
      <c r="P26" s="205">
        <f t="shared" si="10"/>
        <v>68400</v>
      </c>
      <c r="Q26" s="204">
        <f t="shared" si="11"/>
        <v>68400</v>
      </c>
    </row>
    <row r="27" spans="1:46" x14ac:dyDescent="0.25">
      <c r="E27" s="209">
        <v>1</v>
      </c>
      <c r="F27" s="208">
        <v>1</v>
      </c>
      <c r="G27" s="208">
        <f t="shared" si="5"/>
        <v>2</v>
      </c>
      <c r="H27" s="208">
        <f t="shared" si="6"/>
        <v>2</v>
      </c>
      <c r="I27" s="207">
        <f>AVERAGE(U7:X7)</f>
        <v>2</v>
      </c>
      <c r="M27" s="206">
        <f t="shared" si="7"/>
        <v>41040</v>
      </c>
      <c r="N27" s="205">
        <f t="shared" si="8"/>
        <v>41040</v>
      </c>
      <c r="O27" s="205">
        <f t="shared" si="9"/>
        <v>82080</v>
      </c>
      <c r="P27" s="205">
        <f t="shared" si="10"/>
        <v>82080</v>
      </c>
      <c r="Q27" s="204">
        <f t="shared" si="11"/>
        <v>82080</v>
      </c>
    </row>
    <row r="28" spans="1:46" x14ac:dyDescent="0.25">
      <c r="E28" s="209">
        <f t="shared" ref="E28:E35" si="12">AVERAGE(E8:H8)</f>
        <v>0</v>
      </c>
      <c r="F28" s="208">
        <f t="shared" ref="F28:F35" si="13">AVERAGE(I8:L8)</f>
        <v>0</v>
      </c>
      <c r="G28" s="208">
        <f t="shared" si="5"/>
        <v>0</v>
      </c>
      <c r="H28" s="208">
        <f t="shared" si="6"/>
        <v>1</v>
      </c>
      <c r="I28" s="207">
        <v>2</v>
      </c>
      <c r="M28" s="206">
        <f t="shared" si="7"/>
        <v>0</v>
      </c>
      <c r="N28" s="205">
        <f t="shared" si="8"/>
        <v>0</v>
      </c>
      <c r="O28" s="205">
        <f t="shared" si="9"/>
        <v>0</v>
      </c>
      <c r="P28" s="205">
        <f t="shared" si="10"/>
        <v>27359.999999999996</v>
      </c>
      <c r="Q28" s="204">
        <f t="shared" si="11"/>
        <v>54719.999999999993</v>
      </c>
    </row>
    <row r="29" spans="1:46" x14ac:dyDescent="0.25">
      <c r="E29" s="209">
        <f t="shared" si="12"/>
        <v>0</v>
      </c>
      <c r="F29" s="208">
        <f t="shared" si="13"/>
        <v>0</v>
      </c>
      <c r="G29" s="208">
        <f t="shared" si="5"/>
        <v>0</v>
      </c>
      <c r="H29" s="208">
        <f t="shared" si="6"/>
        <v>0</v>
      </c>
      <c r="I29" s="207">
        <v>0</v>
      </c>
      <c r="M29" s="206">
        <f t="shared" si="7"/>
        <v>0</v>
      </c>
      <c r="N29" s="205">
        <f t="shared" si="8"/>
        <v>0</v>
      </c>
      <c r="O29" s="205">
        <f t="shared" si="9"/>
        <v>0</v>
      </c>
      <c r="P29" s="205">
        <f t="shared" si="10"/>
        <v>0</v>
      </c>
      <c r="Q29" s="204">
        <f t="shared" si="11"/>
        <v>0</v>
      </c>
    </row>
    <row r="30" spans="1:46" x14ac:dyDescent="0.25">
      <c r="E30" s="209">
        <f t="shared" si="12"/>
        <v>0</v>
      </c>
      <c r="F30" s="208">
        <f t="shared" si="13"/>
        <v>0</v>
      </c>
      <c r="G30" s="208">
        <f t="shared" si="5"/>
        <v>0</v>
      </c>
      <c r="H30" s="208">
        <f t="shared" si="6"/>
        <v>0</v>
      </c>
      <c r="I30" s="207">
        <f t="shared" ref="I30:I35" si="14">AVERAGE(U10:X10)</f>
        <v>1</v>
      </c>
      <c r="M30" s="206">
        <f t="shared" si="7"/>
        <v>0</v>
      </c>
      <c r="N30" s="205">
        <f t="shared" si="8"/>
        <v>0</v>
      </c>
      <c r="O30" s="205">
        <f t="shared" si="9"/>
        <v>0</v>
      </c>
      <c r="P30" s="205">
        <f t="shared" si="10"/>
        <v>0</v>
      </c>
      <c r="Q30" s="204">
        <f t="shared" si="11"/>
        <v>0</v>
      </c>
    </row>
    <row r="31" spans="1:46" x14ac:dyDescent="0.25">
      <c r="E31" s="209">
        <f t="shared" si="12"/>
        <v>0</v>
      </c>
      <c r="F31" s="208">
        <f t="shared" si="13"/>
        <v>0</v>
      </c>
      <c r="G31" s="208">
        <f t="shared" si="5"/>
        <v>0</v>
      </c>
      <c r="H31" s="208">
        <f t="shared" si="6"/>
        <v>0</v>
      </c>
      <c r="I31" s="207">
        <f t="shared" si="14"/>
        <v>0</v>
      </c>
      <c r="M31" s="206">
        <f t="shared" si="7"/>
        <v>0</v>
      </c>
      <c r="N31" s="205">
        <f t="shared" si="8"/>
        <v>0</v>
      </c>
      <c r="O31" s="205">
        <f t="shared" si="9"/>
        <v>0</v>
      </c>
      <c r="P31" s="205">
        <f t="shared" si="10"/>
        <v>0</v>
      </c>
      <c r="Q31" s="204">
        <f t="shared" si="11"/>
        <v>0</v>
      </c>
    </row>
    <row r="32" spans="1:46" x14ac:dyDescent="0.25">
      <c r="E32" s="209">
        <f t="shared" si="12"/>
        <v>0</v>
      </c>
      <c r="F32" s="208">
        <f t="shared" si="13"/>
        <v>0</v>
      </c>
      <c r="G32" s="208">
        <f t="shared" si="5"/>
        <v>0</v>
      </c>
      <c r="H32" s="208">
        <f t="shared" si="6"/>
        <v>0</v>
      </c>
      <c r="I32" s="207">
        <f t="shared" si="14"/>
        <v>0</v>
      </c>
      <c r="M32" s="206">
        <f t="shared" si="7"/>
        <v>0</v>
      </c>
      <c r="N32" s="205">
        <f t="shared" si="8"/>
        <v>0</v>
      </c>
      <c r="O32" s="205">
        <f t="shared" si="9"/>
        <v>0</v>
      </c>
      <c r="P32" s="205">
        <f t="shared" si="10"/>
        <v>0</v>
      </c>
      <c r="Q32" s="204">
        <f t="shared" si="11"/>
        <v>0</v>
      </c>
    </row>
    <row r="33" spans="5:17" x14ac:dyDescent="0.25">
      <c r="E33" s="209">
        <f t="shared" si="12"/>
        <v>0</v>
      </c>
      <c r="F33" s="208">
        <f t="shared" si="13"/>
        <v>0</v>
      </c>
      <c r="G33" s="208">
        <f t="shared" si="5"/>
        <v>0</v>
      </c>
      <c r="H33" s="208">
        <f t="shared" si="6"/>
        <v>0</v>
      </c>
      <c r="I33" s="207">
        <f t="shared" si="14"/>
        <v>0</v>
      </c>
      <c r="M33" s="206">
        <f t="shared" si="7"/>
        <v>0</v>
      </c>
      <c r="N33" s="205">
        <f t="shared" si="8"/>
        <v>0</v>
      </c>
      <c r="O33" s="205">
        <f t="shared" si="9"/>
        <v>0</v>
      </c>
      <c r="P33" s="205">
        <f t="shared" si="10"/>
        <v>0</v>
      </c>
      <c r="Q33" s="204">
        <f t="shared" si="11"/>
        <v>0</v>
      </c>
    </row>
    <row r="34" spans="5:17" x14ac:dyDescent="0.25">
      <c r="E34" s="209">
        <f t="shared" si="12"/>
        <v>0</v>
      </c>
      <c r="F34" s="208">
        <f t="shared" si="13"/>
        <v>0</v>
      </c>
      <c r="G34" s="208">
        <f t="shared" si="5"/>
        <v>0</v>
      </c>
      <c r="H34" s="208">
        <f t="shared" si="6"/>
        <v>0</v>
      </c>
      <c r="I34" s="207">
        <f t="shared" si="14"/>
        <v>0</v>
      </c>
      <c r="M34" s="206">
        <f t="shared" si="7"/>
        <v>0</v>
      </c>
      <c r="N34" s="205">
        <f t="shared" si="8"/>
        <v>0</v>
      </c>
      <c r="O34" s="205">
        <f t="shared" si="9"/>
        <v>0</v>
      </c>
      <c r="P34" s="205">
        <f t="shared" si="10"/>
        <v>0</v>
      </c>
      <c r="Q34" s="204">
        <f t="shared" si="11"/>
        <v>0</v>
      </c>
    </row>
    <row r="35" spans="5:17" x14ac:dyDescent="0.25">
      <c r="E35" s="209">
        <f t="shared" si="12"/>
        <v>0</v>
      </c>
      <c r="F35" s="208">
        <f t="shared" si="13"/>
        <v>0</v>
      </c>
      <c r="G35" s="208">
        <f t="shared" si="5"/>
        <v>0</v>
      </c>
      <c r="H35" s="208">
        <f t="shared" si="6"/>
        <v>0</v>
      </c>
      <c r="I35" s="207">
        <f t="shared" si="14"/>
        <v>0</v>
      </c>
      <c r="M35" s="206">
        <f t="shared" si="7"/>
        <v>0</v>
      </c>
      <c r="N35" s="205">
        <f t="shared" si="8"/>
        <v>0</v>
      </c>
      <c r="O35" s="205">
        <f t="shared" si="9"/>
        <v>0</v>
      </c>
      <c r="P35" s="205">
        <f t="shared" si="10"/>
        <v>0</v>
      </c>
      <c r="Q35" s="204">
        <f t="shared" si="11"/>
        <v>0</v>
      </c>
    </row>
    <row r="36" spans="5:17" x14ac:dyDescent="0.25">
      <c r="E36" s="203">
        <f>SUM(E25:E35)</f>
        <v>2</v>
      </c>
      <c r="F36" s="202">
        <f>SUM(F25:F35)</f>
        <v>3</v>
      </c>
      <c r="G36" s="202">
        <f>SUM(G25:G35)</f>
        <v>4</v>
      </c>
      <c r="H36" s="202">
        <f>SUM(H25:H35)</f>
        <v>5</v>
      </c>
      <c r="I36" s="201">
        <f>SUM(I25:I35)</f>
        <v>7</v>
      </c>
      <c r="M36" s="200">
        <f>SUM(M25:M35)</f>
        <v>101040</v>
      </c>
      <c r="N36" s="199">
        <f>SUM(N25:N35)</f>
        <v>169440</v>
      </c>
      <c r="O36" s="199">
        <f>SUM(O25:O35)</f>
        <v>210480</v>
      </c>
      <c r="P36" s="199">
        <f>SUM(P25:P35)</f>
        <v>237840</v>
      </c>
      <c r="Q36" s="198">
        <f>SUM(Q25:Q35)</f>
        <v>265200</v>
      </c>
    </row>
  </sheetData>
  <sheetProtection formatCells="0" formatColumns="0" formatRows="0" insertColumns="0" insertRows="0" insertHyperlinks="0" deleteColumns="0" deleteRows="0" selectLockedCells="1" sort="0" autoFilter="0" pivotTables="0"/>
  <printOptions horizontalCentered="1"/>
  <pageMargins left="0.39370078740157483" right="0.39370078740157483" top="1.5354330708661419" bottom="0.94488188976377963" header="0.31496062992125984" footer="0.70866141732283472"/>
  <pageSetup paperSize="9" scale="30" fitToHeight="0" orientation="portrait" r:id="rId1"/>
  <headerFooter>
    <oddHeader>&amp;L&amp;G&amp;R&amp;"-,Bold"&amp;14
AID  FOR YOUNG
 BUSINESSES</oddHeader>
    <oddFooter xml:space="preserve">&amp;L&amp;8           v1.0   181015&amp;C&amp;10&amp;A&amp;R&amp;10&amp;P     </oddFooter>
  </headerFooter>
  <drawing r:id="rId2"/>
  <legacyDrawingHF r:id="rId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pageSetUpPr fitToPage="1"/>
  </sheetPr>
  <dimension ref="B1:AS33"/>
  <sheetViews>
    <sheetView showGridLines="0" zoomScale="80" zoomScaleNormal="80" workbookViewId="0">
      <selection activeCell="B22" sqref="B22"/>
    </sheetView>
  </sheetViews>
  <sheetFormatPr defaultColWidth="3" defaultRowHeight="15" x14ac:dyDescent="0.25"/>
  <cols>
    <col min="1" max="1" width="2.85546875" style="174" customWidth="1"/>
    <col min="2" max="2" width="21.5703125" style="249" bestFit="1" customWidth="1"/>
    <col min="3" max="3" width="6.85546875" style="248" bestFit="1" customWidth="1"/>
    <col min="4" max="4" width="16.42578125" style="248" bestFit="1" customWidth="1"/>
    <col min="5" max="5" width="10.85546875" style="248" bestFit="1" customWidth="1"/>
    <col min="6" max="6" width="8.42578125" style="248" bestFit="1" customWidth="1"/>
    <col min="7" max="15" width="2.140625" style="248" bestFit="1" customWidth="1"/>
    <col min="16" max="26" width="3.140625" style="248" bestFit="1" customWidth="1"/>
    <col min="27" max="42" width="3.140625" style="174" bestFit="1" customWidth="1"/>
    <col min="43" max="43" width="3" style="174"/>
    <col min="44" max="44" width="9.85546875" style="247" bestFit="1" customWidth="1"/>
    <col min="45" max="45" width="24.85546875" style="174" bestFit="1" customWidth="1"/>
    <col min="46" max="16384" width="3" style="174"/>
  </cols>
  <sheetData>
    <row r="1" spans="2:45" s="196" customFormat="1" ht="59.25" customHeight="1" x14ac:dyDescent="0.25">
      <c r="D1" s="260"/>
      <c r="E1" s="260"/>
      <c r="F1" s="260"/>
      <c r="G1" s="260"/>
      <c r="H1" s="260"/>
      <c r="I1" s="260"/>
      <c r="J1" s="260"/>
      <c r="K1" s="260"/>
      <c r="L1" s="260"/>
      <c r="M1" s="260"/>
      <c r="N1" s="260"/>
      <c r="O1" s="260"/>
      <c r="P1" s="260"/>
      <c r="Q1" s="260"/>
      <c r="R1" s="260"/>
      <c r="S1" s="260"/>
      <c r="T1" s="260"/>
      <c r="U1" s="260"/>
      <c r="V1" s="260"/>
      <c r="W1" s="260"/>
      <c r="X1" s="260"/>
      <c r="Y1" s="260"/>
      <c r="Z1" s="260"/>
      <c r="AR1" s="259"/>
    </row>
    <row r="2" spans="2:45" ht="8.25" customHeight="1" x14ac:dyDescent="0.25"/>
    <row r="3" spans="2:45" x14ac:dyDescent="0.25">
      <c r="B3" s="258"/>
      <c r="C3" s="258" t="s">
        <v>347</v>
      </c>
      <c r="D3" s="258" t="s">
        <v>347</v>
      </c>
      <c r="E3" s="258" t="s">
        <v>348</v>
      </c>
      <c r="F3" s="258"/>
      <c r="G3" s="258"/>
      <c r="H3" s="258"/>
    </row>
    <row r="4" spans="2:45" ht="13.5" customHeight="1" x14ac:dyDescent="0.25">
      <c r="B4" s="258" t="s">
        <v>349</v>
      </c>
      <c r="C4" s="258" t="s">
        <v>350</v>
      </c>
      <c r="D4" s="258" t="s">
        <v>351</v>
      </c>
      <c r="E4" s="258" t="s">
        <v>352</v>
      </c>
      <c r="F4" s="258"/>
      <c r="G4" s="776">
        <v>2018</v>
      </c>
      <c r="H4" s="776"/>
      <c r="I4" s="776"/>
      <c r="J4" s="776"/>
      <c r="K4" s="776"/>
      <c r="L4" s="776"/>
      <c r="M4" s="776"/>
      <c r="N4" s="776"/>
      <c r="O4" s="776"/>
      <c r="P4" s="776"/>
      <c r="Q4" s="776"/>
      <c r="R4" s="776"/>
      <c r="S4" s="776">
        <v>2019</v>
      </c>
      <c r="T4" s="776"/>
      <c r="U4" s="776"/>
      <c r="V4" s="776"/>
      <c r="W4" s="776"/>
      <c r="X4" s="776"/>
      <c r="Y4" s="776"/>
      <c r="Z4" s="776"/>
      <c r="AA4" s="776"/>
      <c r="AB4" s="776"/>
      <c r="AC4" s="776"/>
      <c r="AD4" s="776"/>
      <c r="AE4" s="776">
        <v>2020</v>
      </c>
      <c r="AF4" s="776"/>
      <c r="AG4" s="776"/>
      <c r="AH4" s="776"/>
      <c r="AI4" s="776"/>
      <c r="AJ4" s="776"/>
      <c r="AK4" s="776"/>
      <c r="AL4" s="776"/>
      <c r="AM4" s="776"/>
      <c r="AN4" s="776"/>
      <c r="AO4" s="776"/>
      <c r="AP4" s="776"/>
      <c r="AR4" s="247" t="s">
        <v>353</v>
      </c>
    </row>
    <row r="5" spans="2:45" ht="15.75" customHeight="1" x14ac:dyDescent="0.25">
      <c r="B5" s="256"/>
      <c r="C5" s="256"/>
      <c r="D5" s="256"/>
      <c r="E5" s="256"/>
      <c r="F5" s="257" t="s">
        <v>354</v>
      </c>
      <c r="G5" s="256">
        <v>1</v>
      </c>
      <c r="H5" s="256">
        <v>2</v>
      </c>
      <c r="I5" s="256">
        <v>3</v>
      </c>
      <c r="J5" s="256">
        <v>4</v>
      </c>
      <c r="K5" s="256">
        <v>5</v>
      </c>
      <c r="L5" s="256">
        <v>6</v>
      </c>
      <c r="M5" s="256">
        <v>7</v>
      </c>
      <c r="N5" s="256">
        <v>8</v>
      </c>
      <c r="O5" s="256">
        <v>9</v>
      </c>
      <c r="P5" s="256">
        <v>10</v>
      </c>
      <c r="Q5" s="256">
        <v>11</v>
      </c>
      <c r="R5" s="256">
        <v>12</v>
      </c>
      <c r="S5" s="256">
        <v>13</v>
      </c>
      <c r="T5" s="256">
        <v>14</v>
      </c>
      <c r="U5" s="256">
        <v>15</v>
      </c>
      <c r="V5" s="256">
        <v>16</v>
      </c>
      <c r="W5" s="256">
        <v>17</v>
      </c>
      <c r="X5" s="256">
        <v>18</v>
      </c>
      <c r="Y5" s="256">
        <v>19</v>
      </c>
      <c r="Z5" s="256">
        <v>20</v>
      </c>
      <c r="AA5" s="256">
        <v>21</v>
      </c>
      <c r="AB5" s="256">
        <v>22</v>
      </c>
      <c r="AC5" s="256">
        <v>23</v>
      </c>
      <c r="AD5" s="256">
        <v>24</v>
      </c>
      <c r="AE5" s="256">
        <v>25</v>
      </c>
      <c r="AF5" s="256">
        <v>26</v>
      </c>
      <c r="AG5" s="256">
        <v>27</v>
      </c>
      <c r="AH5" s="256">
        <v>28</v>
      </c>
      <c r="AI5" s="256">
        <v>29</v>
      </c>
      <c r="AJ5" s="256">
        <v>30</v>
      </c>
      <c r="AK5" s="256">
        <v>31</v>
      </c>
      <c r="AL5" s="256">
        <v>32</v>
      </c>
      <c r="AM5" s="256">
        <v>33</v>
      </c>
      <c r="AN5" s="256">
        <v>34</v>
      </c>
      <c r="AO5" s="256">
        <v>35</v>
      </c>
      <c r="AP5" s="256">
        <v>36</v>
      </c>
      <c r="AQ5" s="248"/>
      <c r="AR5" s="248"/>
    </row>
    <row r="6" spans="2:45" ht="18.95" customHeight="1" x14ac:dyDescent="0.25">
      <c r="B6" s="249" t="s">
        <v>355</v>
      </c>
      <c r="C6" s="248">
        <v>1</v>
      </c>
      <c r="D6" s="248">
        <v>5</v>
      </c>
      <c r="E6" s="248">
        <v>100</v>
      </c>
      <c r="AR6" s="247">
        <f t="shared" ref="AR6:AR31" si="0">C6+D6-1</f>
        <v>5</v>
      </c>
    </row>
    <row r="7" spans="2:45" ht="18.75" customHeight="1" x14ac:dyDescent="0.25">
      <c r="B7" s="249" t="s">
        <v>356</v>
      </c>
      <c r="C7" s="248">
        <v>1</v>
      </c>
      <c r="D7" s="248">
        <v>6</v>
      </c>
      <c r="E7" s="248">
        <v>320</v>
      </c>
      <c r="AR7" s="247">
        <f t="shared" si="0"/>
        <v>6</v>
      </c>
    </row>
    <row r="8" spans="2:45" ht="18.95" customHeight="1" x14ac:dyDescent="0.25">
      <c r="B8" s="249" t="s">
        <v>357</v>
      </c>
      <c r="C8" s="248">
        <v>2</v>
      </c>
      <c r="D8" s="248">
        <v>4</v>
      </c>
      <c r="E8" s="248">
        <v>150</v>
      </c>
      <c r="AR8" s="247">
        <f t="shared" si="0"/>
        <v>5</v>
      </c>
      <c r="AS8" s="255" t="s">
        <v>358</v>
      </c>
    </row>
    <row r="9" spans="2:45" ht="18.95" customHeight="1" x14ac:dyDescent="0.25">
      <c r="B9" s="249" t="s">
        <v>359</v>
      </c>
      <c r="C9" s="248">
        <v>4</v>
      </c>
      <c r="D9" s="248">
        <v>8</v>
      </c>
      <c r="AR9" s="247">
        <f t="shared" si="0"/>
        <v>11</v>
      </c>
    </row>
    <row r="10" spans="2:45" ht="18.95" customHeight="1" x14ac:dyDescent="0.25">
      <c r="B10" s="249" t="s">
        <v>360</v>
      </c>
      <c r="C10" s="248">
        <v>4</v>
      </c>
      <c r="D10" s="248">
        <v>2</v>
      </c>
      <c r="AR10" s="247">
        <f t="shared" si="0"/>
        <v>5</v>
      </c>
    </row>
    <row r="11" spans="2:45" ht="18.95" customHeight="1" x14ac:dyDescent="0.25">
      <c r="B11" s="249" t="s">
        <v>361</v>
      </c>
      <c r="C11" s="248">
        <v>4</v>
      </c>
      <c r="D11" s="248">
        <v>3</v>
      </c>
      <c r="AR11" s="247">
        <f t="shared" si="0"/>
        <v>6</v>
      </c>
    </row>
    <row r="12" spans="2:45" ht="18.95" customHeight="1" x14ac:dyDescent="0.25">
      <c r="B12" s="249" t="s">
        <v>362</v>
      </c>
      <c r="C12" s="248">
        <v>5</v>
      </c>
      <c r="D12" s="248">
        <v>4</v>
      </c>
      <c r="AR12" s="247">
        <f t="shared" si="0"/>
        <v>8</v>
      </c>
    </row>
    <row r="13" spans="2:45" ht="18.95" customHeight="1" x14ac:dyDescent="0.25">
      <c r="B13" s="249" t="s">
        <v>363</v>
      </c>
      <c r="C13" s="248">
        <v>5</v>
      </c>
      <c r="D13" s="248">
        <v>2</v>
      </c>
      <c r="AR13" s="247">
        <f t="shared" si="0"/>
        <v>6</v>
      </c>
    </row>
    <row r="14" spans="2:45" ht="18.95" customHeight="1" x14ac:dyDescent="0.25">
      <c r="B14" s="249" t="s">
        <v>364</v>
      </c>
      <c r="C14" s="248">
        <v>5</v>
      </c>
      <c r="D14" s="248">
        <v>2</v>
      </c>
      <c r="AR14" s="247">
        <f t="shared" si="0"/>
        <v>6</v>
      </c>
    </row>
    <row r="15" spans="2:45" ht="18.95" customHeight="1" x14ac:dyDescent="0.25">
      <c r="B15" s="249" t="s">
        <v>365</v>
      </c>
      <c r="C15" s="248">
        <v>6</v>
      </c>
      <c r="D15" s="248">
        <v>5</v>
      </c>
      <c r="AR15" s="247">
        <f t="shared" si="0"/>
        <v>10</v>
      </c>
    </row>
    <row r="16" spans="2:45" ht="18.95" customHeight="1" x14ac:dyDescent="0.25">
      <c r="B16" s="249" t="s">
        <v>366</v>
      </c>
      <c r="C16" s="254">
        <v>6</v>
      </c>
      <c r="D16" s="248">
        <v>1</v>
      </c>
      <c r="AR16" s="247">
        <f t="shared" si="0"/>
        <v>6</v>
      </c>
    </row>
    <row r="17" spans="2:44" ht="18.95" customHeight="1" x14ac:dyDescent="0.25">
      <c r="B17" s="249" t="s">
        <v>367</v>
      </c>
      <c r="C17" s="248">
        <v>9</v>
      </c>
      <c r="D17" s="248">
        <v>3</v>
      </c>
      <c r="AR17" s="247">
        <f t="shared" si="0"/>
        <v>11</v>
      </c>
    </row>
    <row r="18" spans="2:44" ht="18.95" customHeight="1" x14ac:dyDescent="0.25">
      <c r="B18" s="249" t="s">
        <v>368</v>
      </c>
      <c r="C18" s="248">
        <v>9</v>
      </c>
      <c r="D18" s="248">
        <v>6</v>
      </c>
      <c r="AR18" s="247">
        <f t="shared" si="0"/>
        <v>14</v>
      </c>
    </row>
    <row r="19" spans="2:44" ht="18.95" customHeight="1" x14ac:dyDescent="0.25">
      <c r="B19" s="249" t="s">
        <v>369</v>
      </c>
      <c r="C19" s="248">
        <v>9</v>
      </c>
      <c r="D19" s="248">
        <v>3</v>
      </c>
      <c r="AR19" s="247">
        <f t="shared" si="0"/>
        <v>11</v>
      </c>
    </row>
    <row r="20" spans="2:44" ht="18.95" customHeight="1" x14ac:dyDescent="0.25">
      <c r="B20" s="249" t="s">
        <v>370</v>
      </c>
      <c r="C20" s="248">
        <v>9</v>
      </c>
      <c r="D20" s="248">
        <v>4</v>
      </c>
      <c r="AR20" s="247">
        <f t="shared" si="0"/>
        <v>12</v>
      </c>
    </row>
    <row r="21" spans="2:44" ht="18.95" customHeight="1" x14ac:dyDescent="0.25">
      <c r="B21" s="249" t="s">
        <v>371</v>
      </c>
      <c r="C21" s="248">
        <v>10</v>
      </c>
      <c r="D21" s="248">
        <v>5</v>
      </c>
      <c r="AR21" s="247">
        <f t="shared" si="0"/>
        <v>14</v>
      </c>
    </row>
    <row r="22" spans="2:44" ht="18.95" customHeight="1" x14ac:dyDescent="0.25">
      <c r="B22" s="249" t="s">
        <v>372</v>
      </c>
      <c r="C22" s="248">
        <v>11</v>
      </c>
      <c r="D22" s="248">
        <v>2</v>
      </c>
      <c r="AR22" s="247">
        <f t="shared" si="0"/>
        <v>12</v>
      </c>
    </row>
    <row r="23" spans="2:44" ht="18.95" customHeight="1" x14ac:dyDescent="0.25">
      <c r="B23" s="249" t="s">
        <v>373</v>
      </c>
      <c r="C23" s="248">
        <v>12</v>
      </c>
      <c r="D23" s="248">
        <v>6</v>
      </c>
      <c r="AR23" s="247">
        <f t="shared" si="0"/>
        <v>17</v>
      </c>
    </row>
    <row r="24" spans="2:44" ht="18.95" customHeight="1" x14ac:dyDescent="0.25">
      <c r="B24" s="249" t="s">
        <v>374</v>
      </c>
      <c r="C24" s="248">
        <v>12</v>
      </c>
      <c r="D24" s="248">
        <v>1</v>
      </c>
      <c r="AR24" s="247">
        <f t="shared" si="0"/>
        <v>12</v>
      </c>
    </row>
    <row r="25" spans="2:44" ht="18.95" customHeight="1" x14ac:dyDescent="0.25">
      <c r="B25" s="249" t="s">
        <v>375</v>
      </c>
      <c r="C25" s="248">
        <v>14</v>
      </c>
      <c r="D25" s="248">
        <v>5</v>
      </c>
      <c r="AR25" s="247">
        <f t="shared" si="0"/>
        <v>18</v>
      </c>
    </row>
    <row r="26" spans="2:44" ht="18.95" customHeight="1" x14ac:dyDescent="0.25">
      <c r="B26" s="249" t="s">
        <v>376</v>
      </c>
      <c r="C26" s="248">
        <v>14</v>
      </c>
      <c r="D26" s="248">
        <v>8</v>
      </c>
      <c r="AR26" s="247">
        <f t="shared" si="0"/>
        <v>21</v>
      </c>
    </row>
    <row r="27" spans="2:44" ht="18.95" customHeight="1" x14ac:dyDescent="0.25">
      <c r="B27" s="249" t="s">
        <v>377</v>
      </c>
      <c r="C27" s="248">
        <v>14</v>
      </c>
      <c r="D27" s="248">
        <v>7</v>
      </c>
      <c r="AR27" s="247">
        <f t="shared" si="0"/>
        <v>20</v>
      </c>
    </row>
    <row r="28" spans="2:44" ht="18.95" customHeight="1" x14ac:dyDescent="0.25">
      <c r="B28" s="249" t="s">
        <v>378</v>
      </c>
      <c r="C28" s="248">
        <v>15</v>
      </c>
      <c r="D28" s="248">
        <v>4</v>
      </c>
      <c r="AR28" s="247">
        <f t="shared" si="0"/>
        <v>18</v>
      </c>
    </row>
    <row r="29" spans="2:44" ht="18.95" customHeight="1" x14ac:dyDescent="0.25">
      <c r="B29" s="249" t="s">
        <v>379</v>
      </c>
      <c r="C29" s="248">
        <v>15</v>
      </c>
      <c r="D29" s="248">
        <v>5</v>
      </c>
      <c r="AR29" s="247">
        <f t="shared" si="0"/>
        <v>19</v>
      </c>
    </row>
    <row r="30" spans="2:44" ht="18.95" customHeight="1" x14ac:dyDescent="0.25">
      <c r="B30" s="249" t="s">
        <v>380</v>
      </c>
      <c r="C30" s="248">
        <v>15</v>
      </c>
      <c r="D30" s="248">
        <v>8</v>
      </c>
      <c r="AR30" s="247">
        <f t="shared" si="0"/>
        <v>22</v>
      </c>
    </row>
    <row r="31" spans="2:44" ht="18.95" customHeight="1" x14ac:dyDescent="0.25">
      <c r="B31" s="249" t="s">
        <v>381</v>
      </c>
      <c r="C31" s="248">
        <v>16</v>
      </c>
      <c r="D31" s="248">
        <v>28</v>
      </c>
      <c r="AR31" s="247">
        <f t="shared" si="0"/>
        <v>43</v>
      </c>
    </row>
    <row r="32" spans="2:44" x14ac:dyDescent="0.25">
      <c r="C32" s="252"/>
      <c r="D32" s="251" t="s">
        <v>382</v>
      </c>
      <c r="E32" s="253">
        <f>SUM(E6:E31)*1000</f>
        <v>570000</v>
      </c>
    </row>
    <row r="33" spans="3:5" x14ac:dyDescent="0.25">
      <c r="C33" s="252"/>
      <c r="D33" s="251" t="s">
        <v>383</v>
      </c>
      <c r="E33" s="250">
        <f>MAX(AR6:AR31)</f>
        <v>43</v>
      </c>
    </row>
  </sheetData>
  <sheetProtection formatCells="0" formatColumns="0" formatRows="0" insertColumns="0" insertRows="0" insertHyperlinks="0" deleteColumns="0" deleteRows="0" sort="0" autoFilter="0" pivotTables="0"/>
  <mergeCells count="3">
    <mergeCell ref="G4:R4"/>
    <mergeCell ref="S4:AD4"/>
    <mergeCell ref="AE4:AP4"/>
  </mergeCells>
  <conditionalFormatting sqref="G6:AP31">
    <cfRule type="expression" dxfId="6" priority="3">
      <formula>Plan</formula>
    </cfRule>
    <cfRule type="expression" dxfId="5" priority="4">
      <formula>G$5=period_selected</formula>
    </cfRule>
    <cfRule type="expression" dxfId="4" priority="6">
      <formula>MOD(COLUMN(),2)</formula>
    </cfRule>
    <cfRule type="expression" dxfId="3" priority="7">
      <formula>MOD(COLUMN(),2)=0</formula>
    </cfRule>
  </conditionalFormatting>
  <conditionalFormatting sqref="B32:C32 F32:AP32">
    <cfRule type="expression" dxfId="2" priority="2">
      <formula>TRUE</formula>
    </cfRule>
  </conditionalFormatting>
  <conditionalFormatting sqref="G5:AP5">
    <cfRule type="expression" dxfId="1" priority="5">
      <formula>G$5=period_selected</formula>
    </cfRule>
  </conditionalFormatting>
  <conditionalFormatting sqref="D32:E32">
    <cfRule type="expression" dxfId="0" priority="1">
      <formula>TRUE</formula>
    </cfRule>
  </conditionalFormatting>
  <printOptions horizontalCentered="1"/>
  <pageMargins left="0.39370078740157483" right="0.39370078740157483" top="1.5354330708661419" bottom="0.94488188976377963" header="0.31496062992125984" footer="0.70866141732283472"/>
  <pageSetup paperSize="9" scale="45" fitToHeight="0" orientation="portrait" r:id="rId1"/>
  <headerFooter>
    <oddHeader>&amp;L&amp;G&amp;R&amp;"-,Bold"&amp;14
AID  FOR YOUNG
 BUSINESSES</oddHeader>
    <oddFooter xml:space="preserve">&amp;L&amp;8           v1.0   181015&amp;C&amp;10&amp;A&amp;R&amp;10&amp;P     </oddFooter>
  </headerFooter>
  <drawing r:id="rId2"/>
  <legacyDrawingHF r:id="rId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pageSetUpPr fitToPage="1"/>
  </sheetPr>
  <dimension ref="A1:E24"/>
  <sheetViews>
    <sheetView zoomScaleNormal="100" workbookViewId="0">
      <selection activeCell="D19" sqref="D19"/>
    </sheetView>
  </sheetViews>
  <sheetFormatPr defaultColWidth="9.85546875" defaultRowHeight="15" x14ac:dyDescent="0.25"/>
  <cols>
    <col min="1" max="1" width="58.140625" style="174" customWidth="1"/>
    <col min="2" max="2" width="25.42578125" style="174" bestFit="1" customWidth="1"/>
    <col min="3" max="3" width="13.140625" style="174" bestFit="1" customWidth="1"/>
    <col min="4" max="4" width="28" style="174" bestFit="1" customWidth="1"/>
    <col min="5" max="5" width="7.42578125" style="174" customWidth="1"/>
    <col min="6" max="16384" width="9.85546875" style="174"/>
  </cols>
  <sheetData>
    <row r="1" spans="1:5" s="196" customFormat="1" ht="62.25" customHeight="1" x14ac:dyDescent="0.25"/>
    <row r="2" spans="1:5" ht="8.25" customHeight="1" x14ac:dyDescent="0.25"/>
    <row r="3" spans="1:5" x14ac:dyDescent="0.25">
      <c r="A3" s="255" t="s">
        <v>384</v>
      </c>
    </row>
    <row r="4" spans="1:5" x14ac:dyDescent="0.25">
      <c r="A4" s="272"/>
      <c r="B4" s="271" t="s">
        <v>555</v>
      </c>
      <c r="C4" s="271" t="s">
        <v>385</v>
      </c>
      <c r="D4" s="271" t="s">
        <v>386</v>
      </c>
      <c r="E4" s="271" t="s">
        <v>387</v>
      </c>
    </row>
    <row r="5" spans="1:5" x14ac:dyDescent="0.25">
      <c r="A5" s="263" t="s">
        <v>388</v>
      </c>
      <c r="B5" s="262" t="s">
        <v>389</v>
      </c>
      <c r="C5" s="268">
        <v>1200000</v>
      </c>
      <c r="D5" s="267">
        <f>C5*100</f>
        <v>120000000</v>
      </c>
      <c r="E5" s="270">
        <v>1</v>
      </c>
    </row>
    <row r="6" spans="1:5" x14ac:dyDescent="0.25">
      <c r="A6" s="263" t="s">
        <v>390</v>
      </c>
      <c r="B6" s="262" t="s">
        <v>391</v>
      </c>
      <c r="C6" s="268">
        <v>300000</v>
      </c>
      <c r="D6" s="267">
        <f>C6*100</f>
        <v>30000000</v>
      </c>
      <c r="E6" s="266">
        <f>C6/C$5</f>
        <v>0.25</v>
      </c>
    </row>
    <row r="7" spans="1:5" x14ac:dyDescent="0.25">
      <c r="A7" s="263" t="s">
        <v>392</v>
      </c>
      <c r="B7" s="262" t="s">
        <v>393</v>
      </c>
      <c r="C7" s="268">
        <v>30000</v>
      </c>
      <c r="D7" s="267">
        <f>C7*100</f>
        <v>3000000</v>
      </c>
      <c r="E7" s="266">
        <f>C7/C$5</f>
        <v>2.5000000000000001E-2</v>
      </c>
    </row>
    <row r="8" spans="1:5" ht="30" x14ac:dyDescent="0.25">
      <c r="A8" s="263" t="s">
        <v>394</v>
      </c>
      <c r="B8" s="269" t="s">
        <v>395</v>
      </c>
      <c r="C8" s="268">
        <v>1500</v>
      </c>
      <c r="D8" s="267">
        <f>C8*100</f>
        <v>150000</v>
      </c>
      <c r="E8" s="266">
        <f>C8/C$5</f>
        <v>1.25E-3</v>
      </c>
    </row>
    <row r="11" spans="1:5" x14ac:dyDescent="0.25">
      <c r="A11" s="263" t="s">
        <v>388</v>
      </c>
      <c r="B11" s="265">
        <f>D5</f>
        <v>120000000</v>
      </c>
    </row>
    <row r="12" spans="1:5" x14ac:dyDescent="0.25">
      <c r="A12" s="263" t="s">
        <v>396</v>
      </c>
      <c r="B12" s="265">
        <f>D7</f>
        <v>3000000</v>
      </c>
    </row>
    <row r="13" spans="1:5" x14ac:dyDescent="0.25">
      <c r="A13" s="263" t="s">
        <v>394</v>
      </c>
      <c r="B13" s="265">
        <f>D8</f>
        <v>150000</v>
      </c>
    </row>
    <row r="18" spans="1:3" x14ac:dyDescent="0.25">
      <c r="A18" s="255" t="s">
        <v>397</v>
      </c>
    </row>
    <row r="19" spans="1:3" x14ac:dyDescent="0.25">
      <c r="A19" s="263" t="s">
        <v>398</v>
      </c>
      <c r="B19" s="262" t="s">
        <v>399</v>
      </c>
      <c r="C19" s="262">
        <v>1</v>
      </c>
    </row>
    <row r="20" spans="1:3" x14ac:dyDescent="0.25">
      <c r="A20" s="263" t="s">
        <v>400</v>
      </c>
      <c r="B20" s="262" t="s">
        <v>401</v>
      </c>
      <c r="C20" s="262">
        <v>5</v>
      </c>
    </row>
    <row r="21" spans="1:3" x14ac:dyDescent="0.25">
      <c r="A21" s="263" t="s">
        <v>402</v>
      </c>
      <c r="B21" s="262"/>
      <c r="C21" s="264">
        <v>1000</v>
      </c>
    </row>
    <row r="22" spans="1:3" x14ac:dyDescent="0.25">
      <c r="A22" s="263" t="s">
        <v>403</v>
      </c>
      <c r="B22" s="262"/>
      <c r="C22" s="264">
        <f>C20*C21</f>
        <v>5000</v>
      </c>
    </row>
    <row r="23" spans="1:3" x14ac:dyDescent="0.25">
      <c r="A23" s="263" t="s">
        <v>404</v>
      </c>
      <c r="B23" s="262"/>
      <c r="C23" s="262">
        <v>150</v>
      </c>
    </row>
    <row r="24" spans="1:3" x14ac:dyDescent="0.25">
      <c r="A24" s="263" t="s">
        <v>405</v>
      </c>
      <c r="B24" s="262"/>
      <c r="C24" s="261">
        <f>C23*C21</f>
        <v>150000</v>
      </c>
    </row>
  </sheetData>
  <sheetProtection formatCells="0" formatColumns="0" formatRows="0" insertColumns="0" insertRows="0" insertHyperlinks="0" deleteColumns="0" deleteRows="0" sort="0" autoFilter="0" pivotTables="0"/>
  <printOptions horizontalCentered="1"/>
  <pageMargins left="0.39370078740157483" right="0.39370078740157483" top="1.5354330708661419" bottom="0.94488188976377963" header="0.31496062992125984" footer="0.70866141732283472"/>
  <pageSetup paperSize="9" scale="45" fitToHeight="0" orientation="portrait" r:id="rId1"/>
  <headerFooter>
    <oddHeader>&amp;L&amp;G&amp;R&amp;"-,Bold"&amp;14
AID  FOR YOUNG
 BUSINESSES</oddHeader>
    <oddFooter xml:space="preserve">&amp;L&amp;8           v1.0   181015&amp;C&amp;10&amp;A&amp;R&amp;10&amp;P     </oddFooter>
  </headerFooter>
  <drawing r:id="rId2"/>
  <legacyDrawingHF r:id="rId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A1:J12"/>
  <sheetViews>
    <sheetView zoomScaleNormal="100" workbookViewId="0">
      <selection activeCell="B22" sqref="B22"/>
    </sheetView>
  </sheetViews>
  <sheetFormatPr defaultColWidth="9.85546875" defaultRowHeight="15" x14ac:dyDescent="0.25"/>
  <cols>
    <col min="1" max="1" width="19.85546875" style="174" customWidth="1"/>
    <col min="2" max="2" width="9.5703125" style="174" bestFit="1" customWidth="1"/>
    <col min="3" max="3" width="10.5703125" style="174" bestFit="1" customWidth="1"/>
    <col min="4" max="4" width="12.85546875" style="174" customWidth="1"/>
    <col min="5" max="5" width="20.42578125" style="174" customWidth="1"/>
    <col min="6" max="6" width="10.5703125" style="174" customWidth="1"/>
    <col min="7" max="7" width="16.85546875" style="174" customWidth="1"/>
    <col min="8" max="8" width="17.5703125" style="174" customWidth="1"/>
    <col min="9" max="9" width="20.42578125" style="174" customWidth="1"/>
    <col min="10" max="10" width="7.140625" style="174" bestFit="1" customWidth="1"/>
    <col min="11" max="16384" width="9.85546875" style="174"/>
  </cols>
  <sheetData>
    <row r="1" spans="1:10" s="196" customFormat="1" ht="10.5" customHeight="1" x14ac:dyDescent="0.25"/>
    <row r="2" spans="1:10" ht="6" customHeight="1" x14ac:dyDescent="0.25"/>
    <row r="3" spans="1:10" ht="35.25" customHeight="1" x14ac:dyDescent="0.25">
      <c r="A3" s="277" t="s">
        <v>406</v>
      </c>
      <c r="B3" s="277" t="s">
        <v>407</v>
      </c>
      <c r="C3" s="277" t="s">
        <v>408</v>
      </c>
      <c r="D3" s="277" t="s">
        <v>409</v>
      </c>
      <c r="E3" s="277" t="s">
        <v>410</v>
      </c>
      <c r="F3" s="282" t="s">
        <v>411</v>
      </c>
      <c r="G3" s="277" t="s">
        <v>412</v>
      </c>
      <c r="H3" s="277" t="s">
        <v>413</v>
      </c>
      <c r="I3" s="277" t="s">
        <v>414</v>
      </c>
    </row>
    <row r="4" spans="1:10" ht="60" x14ac:dyDescent="0.25">
      <c r="A4" s="280" t="s">
        <v>415</v>
      </c>
      <c r="B4" s="281" t="s">
        <v>416</v>
      </c>
      <c r="C4" s="280" t="s">
        <v>399</v>
      </c>
      <c r="D4" s="280" t="s">
        <v>417</v>
      </c>
      <c r="E4" s="280" t="s">
        <v>418</v>
      </c>
      <c r="F4" s="280" t="s">
        <v>419</v>
      </c>
      <c r="G4" s="280" t="s">
        <v>420</v>
      </c>
      <c r="H4" s="280" t="s">
        <v>421</v>
      </c>
      <c r="I4" s="280" t="s">
        <v>422</v>
      </c>
    </row>
    <row r="5" spans="1:10" ht="60" x14ac:dyDescent="0.25">
      <c r="A5" s="280" t="s">
        <v>423</v>
      </c>
      <c r="B5" s="280" t="s">
        <v>424</v>
      </c>
      <c r="C5" s="280" t="s">
        <v>425</v>
      </c>
      <c r="D5" s="280" t="s">
        <v>417</v>
      </c>
      <c r="E5" s="280" t="s">
        <v>418</v>
      </c>
      <c r="F5" s="280" t="s">
        <v>426</v>
      </c>
      <c r="G5" s="280" t="s">
        <v>420</v>
      </c>
      <c r="H5" s="280" t="s">
        <v>427</v>
      </c>
      <c r="I5" s="280" t="s">
        <v>428</v>
      </c>
    </row>
    <row r="6" spans="1:10" ht="60" x14ac:dyDescent="0.25">
      <c r="A6" s="280" t="s">
        <v>429</v>
      </c>
      <c r="B6" s="281" t="s">
        <v>430</v>
      </c>
      <c r="C6" s="280" t="s">
        <v>431</v>
      </c>
      <c r="D6" s="280" t="s">
        <v>432</v>
      </c>
      <c r="E6" s="280" t="s">
        <v>433</v>
      </c>
      <c r="F6" s="280" t="s">
        <v>434</v>
      </c>
      <c r="G6" s="280" t="s">
        <v>435</v>
      </c>
      <c r="H6" s="280" t="s">
        <v>436</v>
      </c>
      <c r="I6" s="280" t="s">
        <v>437</v>
      </c>
    </row>
    <row r="7" spans="1:10" x14ac:dyDescent="0.25">
      <c r="A7" s="278"/>
      <c r="B7" s="279"/>
      <c r="C7" s="278"/>
      <c r="D7" s="278"/>
      <c r="E7" s="278"/>
      <c r="F7" s="278"/>
      <c r="G7" s="278"/>
      <c r="H7" s="278"/>
      <c r="I7" s="278"/>
    </row>
    <row r="9" spans="1:10" x14ac:dyDescent="0.25">
      <c r="A9" s="277" t="s">
        <v>438</v>
      </c>
      <c r="B9" s="277" t="s">
        <v>279</v>
      </c>
      <c r="C9" s="277" t="s">
        <v>439</v>
      </c>
      <c r="D9" s="277" t="s">
        <v>440</v>
      </c>
      <c r="E9" s="277" t="s">
        <v>441</v>
      </c>
      <c r="F9" s="277" t="s">
        <v>269</v>
      </c>
      <c r="G9" s="277" t="s">
        <v>442</v>
      </c>
      <c r="H9" s="277" t="s">
        <v>414</v>
      </c>
      <c r="I9" s="277" t="s">
        <v>443</v>
      </c>
      <c r="J9" s="277" t="s">
        <v>444</v>
      </c>
    </row>
    <row r="10" spans="1:10" x14ac:dyDescent="0.25">
      <c r="A10" s="276">
        <v>42644</v>
      </c>
      <c r="B10" s="276">
        <v>42644</v>
      </c>
      <c r="C10" s="275">
        <v>10</v>
      </c>
      <c r="D10" s="275"/>
      <c r="E10" s="275">
        <v>100</v>
      </c>
      <c r="F10" s="274">
        <v>30</v>
      </c>
      <c r="G10" s="274">
        <f>E10*F10</f>
        <v>3000</v>
      </c>
      <c r="H10" s="274">
        <v>1500</v>
      </c>
      <c r="I10" s="274">
        <f>G10-H10</f>
        <v>1500</v>
      </c>
      <c r="J10" s="273">
        <f>I10/G10</f>
        <v>0.5</v>
      </c>
    </row>
    <row r="11" spans="1:10" x14ac:dyDescent="0.25">
      <c r="A11" s="276">
        <v>42736</v>
      </c>
      <c r="B11" s="276">
        <v>42826</v>
      </c>
      <c r="C11" s="275">
        <v>50</v>
      </c>
      <c r="D11" s="275"/>
      <c r="E11" s="275">
        <v>400</v>
      </c>
      <c r="F11" s="274">
        <v>30</v>
      </c>
      <c r="G11" s="274">
        <f>E11*F11</f>
        <v>12000</v>
      </c>
      <c r="H11" s="274">
        <v>10000</v>
      </c>
      <c r="I11" s="274">
        <f>G11-H11</f>
        <v>2000</v>
      </c>
      <c r="J11" s="273">
        <f>I11/G11</f>
        <v>0.16666666666666666</v>
      </c>
    </row>
    <row r="12" spans="1:10" x14ac:dyDescent="0.25">
      <c r="A12" s="276">
        <v>42979</v>
      </c>
      <c r="B12" s="276">
        <v>42979</v>
      </c>
      <c r="C12" s="275"/>
      <c r="D12" s="275">
        <v>20000</v>
      </c>
      <c r="E12" s="275">
        <v>1800</v>
      </c>
      <c r="F12" s="274">
        <v>40</v>
      </c>
      <c r="G12" s="274">
        <f>E12*F12</f>
        <v>72000</v>
      </c>
      <c r="H12" s="274">
        <v>58000</v>
      </c>
      <c r="I12" s="274">
        <f>G12-H12</f>
        <v>14000</v>
      </c>
      <c r="J12" s="273">
        <f>I12/G12</f>
        <v>0.19444444444444445</v>
      </c>
    </row>
  </sheetData>
  <sheetProtection formatCells="0" formatColumns="0" formatRows="0" insertColumns="0" insertRows="0" insertHyperlinks="0" deleteColumns="0" deleteRows="0" sort="0" autoFilter="0" pivotTables="0"/>
  <printOptions horizontalCentered="1"/>
  <pageMargins left="0.39370078740157483" right="0.39370078740157483" top="1.5354330708661419" bottom="0.94488188976377963" header="0.31496062992125984" footer="0.70866141732283472"/>
  <pageSetup paperSize="9" scale="65" fitToHeight="0" orientation="portrait" r:id="rId1"/>
  <headerFooter>
    <oddHeader>&amp;L&amp;G&amp;R&amp;"-,Bold"&amp;14
AID  FOR YOUNG
 BUSINESSES</oddHeader>
    <oddFooter xml:space="preserve">&amp;L&amp;8           v1.0   181015&amp;C&amp;10&amp;A&amp;R&amp;10&amp;P     </oddFooter>
  </headerFooter>
  <drawing r:id="rId2"/>
  <legacyDrawingHF r:id="rId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Q996"/>
  <sheetViews>
    <sheetView zoomScale="60" zoomScaleNormal="60" workbookViewId="0">
      <selection activeCell="B22" sqref="B22"/>
    </sheetView>
  </sheetViews>
  <sheetFormatPr defaultColWidth="14.42578125" defaultRowHeight="15" customHeight="1" x14ac:dyDescent="0.2"/>
  <cols>
    <col min="1" max="1" width="43.5703125" style="299" customWidth="1"/>
    <col min="2" max="2" width="44.5703125" style="299" customWidth="1"/>
    <col min="3" max="3" width="12" style="299" hidden="1" customWidth="1"/>
    <col min="4" max="4" width="12.5703125" style="299" hidden="1" customWidth="1"/>
    <col min="5" max="5" width="19.42578125" style="299" customWidth="1"/>
    <col min="6" max="6" width="14.5703125" style="299" customWidth="1"/>
    <col min="7" max="7" width="13" style="299" customWidth="1"/>
    <col min="8" max="8" width="13.5703125" style="299" customWidth="1"/>
    <col min="9" max="11" width="13" style="299" customWidth="1"/>
    <col min="12" max="12" width="13.5703125" style="299" customWidth="1"/>
    <col min="13" max="13" width="13.42578125" style="299" customWidth="1"/>
    <col min="14" max="15" width="13.85546875" style="299" customWidth="1"/>
    <col min="16" max="17" width="13.5703125" style="299" customWidth="1"/>
    <col min="18" max="21" width="13.85546875" style="299" customWidth="1"/>
    <col min="22" max="22" width="14.140625" style="299" customWidth="1"/>
    <col min="23" max="23" width="14.42578125" style="299" customWidth="1"/>
    <col min="24" max="24" width="14.140625" style="299" customWidth="1"/>
    <col min="25" max="25" width="14.42578125" style="299" customWidth="1"/>
    <col min="26" max="26" width="14.140625" style="299" customWidth="1"/>
    <col min="27" max="27" width="14.42578125" style="299" customWidth="1"/>
    <col min="28" max="30" width="14.140625" style="299" customWidth="1"/>
    <col min="31" max="33" width="14.42578125" style="299" customWidth="1"/>
    <col min="34" max="36" width="14.85546875" style="299" customWidth="1"/>
    <col min="37" max="37" width="16.140625" style="299" customWidth="1"/>
    <col min="38" max="38" width="15.42578125" style="299" customWidth="1"/>
    <col min="39" max="41" width="13.42578125" style="299" customWidth="1"/>
    <col min="42" max="42" width="13.5703125" style="299" customWidth="1"/>
    <col min="43" max="43" width="33.42578125" style="299" bestFit="1" customWidth="1"/>
    <col min="44" max="16384" width="14.42578125" style="299"/>
  </cols>
  <sheetData>
    <row r="1" spans="1:43" ht="19.350000000000001" customHeight="1" x14ac:dyDescent="0.2">
      <c r="A1" s="418" t="s">
        <v>445</v>
      </c>
      <c r="B1" s="791" t="s">
        <v>446</v>
      </c>
      <c r="C1" s="792"/>
      <c r="D1" s="792"/>
      <c r="E1" s="793"/>
      <c r="F1" s="417"/>
      <c r="G1" s="417"/>
      <c r="H1" s="417"/>
      <c r="I1" s="417"/>
      <c r="J1" s="417"/>
      <c r="K1" s="417"/>
      <c r="L1" s="417"/>
      <c r="M1" s="417"/>
      <c r="N1" s="417"/>
      <c r="O1" s="416"/>
      <c r="Q1" s="301"/>
    </row>
    <row r="2" spans="1:43" ht="17.45" customHeight="1" x14ac:dyDescent="0.2">
      <c r="A2" s="415" t="s">
        <v>447</v>
      </c>
      <c r="B2" s="794"/>
      <c r="C2" s="795"/>
      <c r="D2" s="795"/>
      <c r="E2" s="796"/>
      <c r="F2" s="414"/>
      <c r="G2" s="414"/>
      <c r="H2" s="414"/>
      <c r="I2" s="414"/>
      <c r="J2" s="414"/>
      <c r="K2" s="414"/>
      <c r="L2" s="414"/>
      <c r="M2" s="414"/>
      <c r="N2" s="414"/>
      <c r="O2" s="413"/>
      <c r="P2" s="337"/>
      <c r="Q2" s="302"/>
      <c r="R2" s="302"/>
      <c r="S2" s="302"/>
      <c r="T2" s="302"/>
      <c r="U2" s="302"/>
      <c r="V2" s="302"/>
      <c r="W2" s="302"/>
      <c r="X2" s="302"/>
      <c r="Y2" s="302"/>
      <c r="Z2" s="302"/>
      <c r="AA2" s="302"/>
      <c r="AB2" s="302"/>
      <c r="AC2" s="302"/>
      <c r="AD2" s="302"/>
      <c r="AE2" s="302"/>
      <c r="AF2" s="302"/>
      <c r="AG2" s="302"/>
      <c r="AH2" s="302"/>
      <c r="AI2" s="302"/>
      <c r="AJ2" s="302"/>
      <c r="AK2" s="302"/>
      <c r="AL2" s="302"/>
      <c r="AM2" s="302"/>
      <c r="AN2" s="302"/>
      <c r="AO2" s="302"/>
      <c r="AP2" s="302"/>
      <c r="AQ2" s="302"/>
    </row>
    <row r="3" spans="1:43" ht="13.5" customHeight="1" x14ac:dyDescent="0.2">
      <c r="A3" s="797"/>
      <c r="B3" s="793"/>
      <c r="C3" s="412"/>
      <c r="D3" s="412"/>
      <c r="E3" s="411"/>
      <c r="F3" s="411"/>
      <c r="G3" s="409"/>
      <c r="H3" s="409"/>
      <c r="I3" s="409"/>
      <c r="J3" s="409"/>
      <c r="K3" s="409"/>
      <c r="L3" s="410"/>
      <c r="M3" s="409"/>
      <c r="N3" s="409"/>
      <c r="O3" s="409"/>
      <c r="P3" s="407"/>
      <c r="Q3" s="407"/>
      <c r="R3" s="408"/>
      <c r="S3" s="407"/>
      <c r="T3" s="406"/>
      <c r="U3" s="406"/>
      <c r="V3" s="406"/>
      <c r="W3" s="406"/>
      <c r="X3" s="405"/>
      <c r="Y3" s="406"/>
      <c r="Z3" s="406"/>
      <c r="AA3" s="406"/>
      <c r="AB3" s="406"/>
      <c r="AC3" s="406"/>
      <c r="AD3" s="405"/>
      <c r="AE3" s="406"/>
      <c r="AF3" s="406"/>
      <c r="AG3" s="406"/>
      <c r="AH3" s="406"/>
      <c r="AI3" s="406"/>
      <c r="AJ3" s="405"/>
      <c r="AK3" s="406"/>
      <c r="AL3" s="406"/>
      <c r="AM3" s="406"/>
      <c r="AN3" s="406"/>
      <c r="AO3" s="406"/>
      <c r="AP3" s="405"/>
      <c r="AQ3" s="302"/>
    </row>
    <row r="4" spans="1:43" ht="13.5" customHeight="1" x14ac:dyDescent="0.2">
      <c r="A4" s="779" t="s">
        <v>448</v>
      </c>
      <c r="B4" s="782"/>
      <c r="C4" s="403">
        <v>42948</v>
      </c>
      <c r="D4" s="403">
        <v>42979</v>
      </c>
      <c r="E4" s="404">
        <v>43466</v>
      </c>
      <c r="F4" s="404">
        <v>43497</v>
      </c>
      <c r="G4" s="404">
        <v>43525</v>
      </c>
      <c r="H4" s="404">
        <v>43556</v>
      </c>
      <c r="I4" s="404">
        <v>43586</v>
      </c>
      <c r="J4" s="404">
        <v>43617</v>
      </c>
      <c r="K4" s="404">
        <v>43647</v>
      </c>
      <c r="L4" s="404">
        <v>43678</v>
      </c>
      <c r="M4" s="404">
        <v>43709</v>
      </c>
      <c r="N4" s="404">
        <v>43739</v>
      </c>
      <c r="O4" s="404">
        <v>43770</v>
      </c>
      <c r="P4" s="404">
        <v>43800</v>
      </c>
      <c r="Q4" s="404">
        <v>43831</v>
      </c>
      <c r="R4" s="404">
        <v>43862</v>
      </c>
      <c r="S4" s="404">
        <v>43891</v>
      </c>
      <c r="T4" s="404">
        <v>43922</v>
      </c>
      <c r="U4" s="404">
        <v>43952</v>
      </c>
      <c r="V4" s="404">
        <v>43983</v>
      </c>
      <c r="W4" s="404">
        <v>44013</v>
      </c>
      <c r="X4" s="404">
        <v>44044</v>
      </c>
      <c r="Y4" s="404">
        <v>44075</v>
      </c>
      <c r="Z4" s="404">
        <v>44105</v>
      </c>
      <c r="AA4" s="404">
        <v>44136</v>
      </c>
      <c r="AB4" s="404">
        <v>44166</v>
      </c>
      <c r="AC4" s="404">
        <v>44197</v>
      </c>
      <c r="AD4" s="404">
        <v>44228</v>
      </c>
      <c r="AE4" s="404">
        <v>44256</v>
      </c>
      <c r="AF4" s="404">
        <v>44287</v>
      </c>
      <c r="AG4" s="404">
        <v>44317</v>
      </c>
      <c r="AH4" s="404">
        <v>44348</v>
      </c>
      <c r="AI4" s="404">
        <v>44378</v>
      </c>
      <c r="AJ4" s="404">
        <v>44409</v>
      </c>
      <c r="AK4" s="404">
        <v>44440</v>
      </c>
      <c r="AL4" s="404">
        <v>44470</v>
      </c>
      <c r="AM4" s="404">
        <v>44501</v>
      </c>
      <c r="AN4" s="404">
        <v>44531</v>
      </c>
      <c r="AO4" s="404">
        <v>44562</v>
      </c>
      <c r="AP4" s="404">
        <v>44593</v>
      </c>
      <c r="AQ4" s="401"/>
    </row>
    <row r="5" spans="1:43" ht="13.5" customHeight="1" x14ac:dyDescent="0.2">
      <c r="A5" s="798" t="s">
        <v>449</v>
      </c>
      <c r="B5" s="796"/>
      <c r="C5" s="403">
        <v>42979</v>
      </c>
      <c r="D5" s="403">
        <v>43009</v>
      </c>
      <c r="E5" s="402">
        <v>43496</v>
      </c>
      <c r="F5" s="402">
        <v>43524</v>
      </c>
      <c r="G5" s="402">
        <v>43555</v>
      </c>
      <c r="H5" s="402">
        <v>43585</v>
      </c>
      <c r="I5" s="402">
        <v>43616</v>
      </c>
      <c r="J5" s="402">
        <v>43646</v>
      </c>
      <c r="K5" s="402">
        <v>43677</v>
      </c>
      <c r="L5" s="402">
        <v>43708</v>
      </c>
      <c r="M5" s="402">
        <v>43738</v>
      </c>
      <c r="N5" s="402">
        <v>43769</v>
      </c>
      <c r="O5" s="402">
        <v>43799</v>
      </c>
      <c r="P5" s="402">
        <v>43830</v>
      </c>
      <c r="Q5" s="402">
        <v>43861</v>
      </c>
      <c r="R5" s="402">
        <v>43890</v>
      </c>
      <c r="S5" s="402">
        <v>43921</v>
      </c>
      <c r="T5" s="402">
        <v>43951</v>
      </c>
      <c r="U5" s="402">
        <v>43982</v>
      </c>
      <c r="V5" s="402">
        <v>44012</v>
      </c>
      <c r="W5" s="402">
        <v>44043</v>
      </c>
      <c r="X5" s="402">
        <v>44074</v>
      </c>
      <c r="Y5" s="402">
        <v>44104</v>
      </c>
      <c r="Z5" s="402">
        <v>44135</v>
      </c>
      <c r="AA5" s="402">
        <v>44165</v>
      </c>
      <c r="AB5" s="402">
        <v>44196</v>
      </c>
      <c r="AC5" s="402">
        <v>44227</v>
      </c>
      <c r="AD5" s="402">
        <v>44255</v>
      </c>
      <c r="AE5" s="402">
        <v>44286</v>
      </c>
      <c r="AF5" s="402">
        <v>44316</v>
      </c>
      <c r="AG5" s="402">
        <v>44347</v>
      </c>
      <c r="AH5" s="402">
        <v>44377</v>
      </c>
      <c r="AI5" s="402">
        <v>44408</v>
      </c>
      <c r="AJ5" s="402">
        <v>44439</v>
      </c>
      <c r="AK5" s="402">
        <v>44469</v>
      </c>
      <c r="AL5" s="402">
        <v>44500</v>
      </c>
      <c r="AM5" s="402">
        <v>44530</v>
      </c>
      <c r="AN5" s="402">
        <v>44561</v>
      </c>
      <c r="AO5" s="402">
        <v>44592</v>
      </c>
      <c r="AP5" s="402">
        <v>44620</v>
      </c>
      <c r="AQ5" s="401"/>
    </row>
    <row r="6" spans="1:43" ht="13.5" customHeight="1" x14ac:dyDescent="0.2">
      <c r="A6" s="797"/>
      <c r="B6" s="793"/>
      <c r="C6" s="394"/>
      <c r="D6" s="394"/>
      <c r="E6" s="393"/>
      <c r="F6" s="393"/>
      <c r="G6" s="328"/>
      <c r="H6" s="328"/>
      <c r="I6" s="328"/>
      <c r="J6" s="328"/>
      <c r="K6" s="328"/>
      <c r="L6" s="327"/>
      <c r="M6" s="328"/>
      <c r="N6" s="328"/>
      <c r="O6" s="328"/>
      <c r="P6" s="357"/>
      <c r="Q6" s="357"/>
      <c r="R6" s="356"/>
      <c r="S6" s="357"/>
      <c r="T6" s="302"/>
      <c r="U6" s="302"/>
      <c r="V6" s="302"/>
      <c r="W6" s="302"/>
      <c r="X6" s="333"/>
      <c r="Y6" s="302"/>
      <c r="Z6" s="302"/>
      <c r="AA6" s="302"/>
      <c r="AB6" s="302"/>
      <c r="AC6" s="302"/>
      <c r="AD6" s="333"/>
      <c r="AE6" s="302"/>
      <c r="AF6" s="302"/>
      <c r="AG6" s="302"/>
      <c r="AH6" s="302"/>
      <c r="AI6" s="302"/>
      <c r="AJ6" s="333"/>
      <c r="AK6" s="302"/>
      <c r="AL6" s="302"/>
      <c r="AM6" s="302"/>
      <c r="AN6" s="302"/>
      <c r="AO6" s="302"/>
      <c r="AP6" s="333"/>
      <c r="AQ6" s="302"/>
    </row>
    <row r="7" spans="1:43" ht="13.5" customHeight="1" x14ac:dyDescent="0.2">
      <c r="A7" s="779" t="s">
        <v>450</v>
      </c>
      <c r="B7" s="782"/>
      <c r="C7" s="400"/>
      <c r="D7" s="399"/>
      <c r="E7" s="398"/>
      <c r="F7" s="398"/>
      <c r="G7" s="396"/>
      <c r="H7" s="396"/>
      <c r="I7" s="396"/>
      <c r="J7" s="396"/>
      <c r="K7" s="396"/>
      <c r="L7" s="397"/>
      <c r="M7" s="396"/>
      <c r="N7" s="396"/>
      <c r="O7" s="396"/>
      <c r="P7" s="396"/>
      <c r="Q7" s="396"/>
      <c r="R7" s="397"/>
      <c r="S7" s="396"/>
      <c r="T7" s="396"/>
      <c r="U7" s="396"/>
      <c r="V7" s="396"/>
      <c r="W7" s="396"/>
      <c r="X7" s="397"/>
      <c r="Y7" s="396"/>
      <c r="Z7" s="396"/>
      <c r="AA7" s="396"/>
      <c r="AB7" s="396"/>
      <c r="AC7" s="396"/>
      <c r="AD7" s="397"/>
      <c r="AE7" s="396"/>
      <c r="AF7" s="396"/>
      <c r="AG7" s="396"/>
      <c r="AH7" s="396"/>
      <c r="AI7" s="396"/>
      <c r="AJ7" s="397"/>
      <c r="AK7" s="396"/>
      <c r="AL7" s="396"/>
      <c r="AM7" s="396"/>
      <c r="AN7" s="396"/>
      <c r="AO7" s="396"/>
      <c r="AP7" s="395"/>
      <c r="AQ7" s="302"/>
    </row>
    <row r="8" spans="1:43" ht="13.5" customHeight="1" x14ac:dyDescent="0.2">
      <c r="A8" s="779" t="s">
        <v>451</v>
      </c>
      <c r="B8" s="782"/>
      <c r="C8" s="399"/>
      <c r="D8" s="399"/>
      <c r="E8" s="398"/>
      <c r="F8" s="398"/>
      <c r="G8" s="396"/>
      <c r="H8" s="396"/>
      <c r="I8" s="396"/>
      <c r="J8" s="396"/>
      <c r="K8" s="396"/>
      <c r="L8" s="397"/>
      <c r="M8" s="396"/>
      <c r="N8" s="396"/>
      <c r="O8" s="396"/>
      <c r="P8" s="396"/>
      <c r="Q8" s="396"/>
      <c r="R8" s="397"/>
      <c r="S8" s="396"/>
      <c r="T8" s="396"/>
      <c r="U8" s="396"/>
      <c r="V8" s="396"/>
      <c r="W8" s="396"/>
      <c r="X8" s="397"/>
      <c r="Y8" s="396"/>
      <c r="Z8" s="396"/>
      <c r="AA8" s="396"/>
      <c r="AB8" s="396"/>
      <c r="AC8" s="396"/>
      <c r="AD8" s="397"/>
      <c r="AE8" s="396"/>
      <c r="AF8" s="396"/>
      <c r="AG8" s="396"/>
      <c r="AH8" s="396"/>
      <c r="AI8" s="396"/>
      <c r="AJ8" s="397"/>
      <c r="AK8" s="396"/>
      <c r="AL8" s="396"/>
      <c r="AM8" s="396"/>
      <c r="AN8" s="396"/>
      <c r="AO8" s="396"/>
      <c r="AP8" s="395"/>
      <c r="AQ8" s="302"/>
    </row>
    <row r="9" spans="1:43" ht="13.5" customHeight="1" x14ac:dyDescent="0.2">
      <c r="A9" s="779"/>
      <c r="B9" s="782"/>
      <c r="C9" s="394"/>
      <c r="D9" s="394"/>
      <c r="E9" s="393"/>
      <c r="F9" s="393"/>
      <c r="G9" s="328"/>
      <c r="H9" s="328"/>
      <c r="I9" s="328"/>
      <c r="J9" s="328"/>
      <c r="K9" s="328"/>
      <c r="L9" s="327"/>
      <c r="M9" s="328"/>
      <c r="N9" s="328"/>
      <c r="O9" s="328"/>
      <c r="P9" s="357"/>
      <c r="Q9" s="357"/>
      <c r="R9" s="356"/>
      <c r="S9" s="357"/>
      <c r="T9" s="302"/>
      <c r="U9" s="302"/>
      <c r="V9" s="302"/>
      <c r="W9" s="302"/>
      <c r="X9" s="333"/>
      <c r="Y9" s="302"/>
      <c r="Z9" s="302"/>
      <c r="AA9" s="302"/>
      <c r="AB9" s="302"/>
      <c r="AC9" s="302"/>
      <c r="AD9" s="333"/>
      <c r="AE9" s="302"/>
      <c r="AF9" s="302"/>
      <c r="AG9" s="302"/>
      <c r="AH9" s="302"/>
      <c r="AI9" s="302"/>
      <c r="AJ9" s="333"/>
      <c r="AK9" s="302"/>
      <c r="AL9" s="302"/>
      <c r="AM9" s="302"/>
      <c r="AN9" s="302"/>
      <c r="AO9" s="302"/>
      <c r="AP9" s="343"/>
      <c r="AQ9" s="302"/>
    </row>
    <row r="10" spans="1:43" ht="13.5" customHeight="1" x14ac:dyDescent="0.2">
      <c r="A10" s="781" t="s">
        <v>452</v>
      </c>
      <c r="B10" s="782"/>
      <c r="C10" s="392" t="s">
        <v>453</v>
      </c>
      <c r="D10" s="392" t="s">
        <v>454</v>
      </c>
      <c r="E10" s="391" t="s">
        <v>455</v>
      </c>
      <c r="F10" s="391" t="s">
        <v>456</v>
      </c>
      <c r="G10" s="391" t="s">
        <v>457</v>
      </c>
      <c r="H10" s="391" t="s">
        <v>458</v>
      </c>
      <c r="I10" s="391" t="s">
        <v>459</v>
      </c>
      <c r="J10" s="391" t="s">
        <v>460</v>
      </c>
      <c r="K10" s="391" t="s">
        <v>461</v>
      </c>
      <c r="L10" s="391" t="s">
        <v>462</v>
      </c>
      <c r="M10" s="391" t="s">
        <v>453</v>
      </c>
      <c r="N10" s="391" t="s">
        <v>454</v>
      </c>
      <c r="O10" s="391" t="s">
        <v>463</v>
      </c>
      <c r="P10" s="391" t="s">
        <v>464</v>
      </c>
      <c r="Q10" s="391" t="s">
        <v>455</v>
      </c>
      <c r="R10" s="391" t="s">
        <v>456</v>
      </c>
      <c r="S10" s="391" t="s">
        <v>457</v>
      </c>
      <c r="T10" s="391" t="s">
        <v>458</v>
      </c>
      <c r="U10" s="391" t="s">
        <v>459</v>
      </c>
      <c r="V10" s="391" t="s">
        <v>460</v>
      </c>
      <c r="W10" s="391" t="s">
        <v>461</v>
      </c>
      <c r="X10" s="391" t="s">
        <v>462</v>
      </c>
      <c r="Y10" s="391" t="s">
        <v>453</v>
      </c>
      <c r="Z10" s="391" t="s">
        <v>454</v>
      </c>
      <c r="AA10" s="391" t="s">
        <v>463</v>
      </c>
      <c r="AB10" s="391" t="s">
        <v>464</v>
      </c>
      <c r="AC10" s="391" t="s">
        <v>455</v>
      </c>
      <c r="AD10" s="391" t="s">
        <v>456</v>
      </c>
      <c r="AE10" s="391" t="s">
        <v>457</v>
      </c>
      <c r="AF10" s="391" t="s">
        <v>458</v>
      </c>
      <c r="AG10" s="391" t="s">
        <v>459</v>
      </c>
      <c r="AH10" s="391" t="s">
        <v>460</v>
      </c>
      <c r="AI10" s="391" t="s">
        <v>461</v>
      </c>
      <c r="AJ10" s="391" t="s">
        <v>462</v>
      </c>
      <c r="AK10" s="391" t="s">
        <v>453</v>
      </c>
      <c r="AL10" s="391" t="s">
        <v>454</v>
      </c>
      <c r="AM10" s="391" t="s">
        <v>463</v>
      </c>
      <c r="AN10" s="391" t="s">
        <v>464</v>
      </c>
      <c r="AO10" s="391" t="s">
        <v>455</v>
      </c>
      <c r="AP10" s="391" t="s">
        <v>456</v>
      </c>
      <c r="AQ10" s="390"/>
    </row>
    <row r="11" spans="1:43" ht="13.5" customHeight="1" x14ac:dyDescent="0.2">
      <c r="A11" s="783" t="s">
        <v>465</v>
      </c>
      <c r="B11" s="782"/>
      <c r="C11" s="389"/>
      <c r="D11" s="389"/>
      <c r="E11" s="388"/>
      <c r="F11" s="388"/>
      <c r="G11" s="386"/>
      <c r="H11" s="386"/>
      <c r="I11" s="386"/>
      <c r="J11" s="386"/>
      <c r="K11" s="386"/>
      <c r="L11" s="387"/>
      <c r="M11" s="386"/>
      <c r="N11" s="386"/>
      <c r="O11" s="357"/>
      <c r="P11" s="357"/>
      <c r="Q11" s="357"/>
      <c r="R11" s="356"/>
      <c r="S11" s="357"/>
      <c r="T11" s="302"/>
      <c r="U11" s="302"/>
      <c r="V11" s="302"/>
      <c r="W11" s="302"/>
      <c r="X11" s="333"/>
      <c r="Y11" s="302"/>
      <c r="Z11" s="302"/>
      <c r="AA11" s="302"/>
      <c r="AB11" s="302"/>
      <c r="AC11" s="302"/>
      <c r="AD11" s="333"/>
      <c r="AE11" s="302"/>
      <c r="AF11" s="302"/>
      <c r="AG11" s="302"/>
      <c r="AH11" s="302"/>
      <c r="AI11" s="302"/>
      <c r="AJ11" s="333"/>
      <c r="AK11" s="302"/>
      <c r="AL11" s="302"/>
      <c r="AM11" s="385"/>
      <c r="AN11" s="385"/>
      <c r="AO11" s="385"/>
      <c r="AP11" s="333"/>
    </row>
    <row r="12" spans="1:43" ht="13.5" customHeight="1" x14ac:dyDescent="0.2">
      <c r="A12" s="328"/>
      <c r="B12" s="384"/>
      <c r="C12" s="355"/>
      <c r="D12" s="355"/>
      <c r="E12" s="350"/>
      <c r="F12" s="350"/>
      <c r="G12" s="339"/>
      <c r="H12" s="339"/>
      <c r="I12" s="339"/>
      <c r="J12" s="339"/>
      <c r="K12" s="339"/>
      <c r="L12" s="340"/>
      <c r="M12" s="339"/>
      <c r="N12" s="339"/>
      <c r="O12" s="339"/>
      <c r="P12" s="339"/>
      <c r="Q12" s="339"/>
      <c r="R12" s="340"/>
      <c r="S12" s="339"/>
      <c r="T12" s="339"/>
      <c r="U12" s="339"/>
      <c r="V12" s="339"/>
      <c r="W12" s="339"/>
      <c r="X12" s="340"/>
      <c r="Y12" s="339"/>
      <c r="Z12" s="339"/>
      <c r="AA12" s="339"/>
      <c r="AB12" s="339"/>
      <c r="AC12" s="339"/>
      <c r="AD12" s="340"/>
      <c r="AE12" s="339"/>
      <c r="AF12" s="339"/>
      <c r="AG12" s="339"/>
      <c r="AH12" s="339"/>
      <c r="AI12" s="339"/>
      <c r="AJ12" s="340"/>
      <c r="AK12" s="339"/>
      <c r="AL12" s="339"/>
      <c r="AM12" s="302"/>
      <c r="AN12" s="302"/>
      <c r="AO12" s="302"/>
      <c r="AP12" s="333"/>
      <c r="AQ12" s="302"/>
    </row>
    <row r="13" spans="1:43" ht="13.5" customHeight="1" x14ac:dyDescent="0.25">
      <c r="A13" s="357"/>
      <c r="B13" s="383"/>
      <c r="C13" s="355"/>
      <c r="D13" s="355"/>
      <c r="E13" s="350"/>
      <c r="F13" s="350"/>
      <c r="G13" s="339"/>
      <c r="H13" s="339"/>
      <c r="I13" s="339"/>
      <c r="J13" s="339"/>
      <c r="K13" s="339"/>
      <c r="L13" s="340"/>
      <c r="M13" s="339"/>
      <c r="N13" s="339"/>
      <c r="O13" s="339"/>
      <c r="P13" s="339"/>
      <c r="Q13" s="339"/>
      <c r="R13" s="340"/>
      <c r="S13" s="339"/>
      <c r="T13" s="339"/>
      <c r="U13" s="339"/>
      <c r="V13" s="339"/>
      <c r="W13" s="339"/>
      <c r="X13" s="340"/>
      <c r="Y13" s="339"/>
      <c r="Z13" s="339"/>
      <c r="AA13" s="339"/>
      <c r="AB13" s="339"/>
      <c r="AC13" s="339"/>
      <c r="AD13" s="340"/>
      <c r="AE13" s="339"/>
      <c r="AF13" s="339"/>
      <c r="AG13" s="339"/>
      <c r="AH13" s="339"/>
      <c r="AI13" s="339"/>
      <c r="AJ13" s="340"/>
      <c r="AK13" s="339"/>
      <c r="AL13" s="339"/>
      <c r="AM13" s="337"/>
      <c r="AN13" s="337"/>
      <c r="AO13" s="337"/>
      <c r="AP13" s="333"/>
      <c r="AQ13" s="302"/>
    </row>
    <row r="14" spans="1:43" ht="13.5" customHeight="1" x14ac:dyDescent="0.2">
      <c r="A14" s="339"/>
      <c r="B14" s="382"/>
      <c r="C14" s="355"/>
      <c r="D14" s="355"/>
      <c r="E14" s="350"/>
      <c r="F14" s="350"/>
      <c r="G14" s="339"/>
      <c r="H14" s="339"/>
      <c r="I14" s="339"/>
      <c r="J14" s="339"/>
      <c r="K14" s="339"/>
      <c r="L14" s="340"/>
      <c r="M14" s="339"/>
      <c r="N14" s="339"/>
      <c r="O14" s="339"/>
      <c r="P14" s="339"/>
      <c r="Q14" s="339"/>
      <c r="R14" s="340"/>
      <c r="S14" s="339"/>
      <c r="T14" s="339"/>
      <c r="U14" s="339"/>
      <c r="V14" s="339"/>
      <c r="W14" s="339"/>
      <c r="X14" s="340"/>
      <c r="Y14" s="339"/>
      <c r="Z14" s="339"/>
      <c r="AA14" s="339"/>
      <c r="AB14" s="339"/>
      <c r="AC14" s="339"/>
      <c r="AD14" s="340"/>
      <c r="AE14" s="339"/>
      <c r="AF14" s="339"/>
      <c r="AG14" s="339"/>
      <c r="AH14" s="339"/>
      <c r="AI14" s="339"/>
      <c r="AJ14" s="340"/>
      <c r="AK14" s="339"/>
      <c r="AL14" s="339"/>
      <c r="AM14" s="302"/>
      <c r="AN14" s="302"/>
      <c r="AO14" s="302"/>
      <c r="AP14" s="333"/>
      <c r="AQ14" s="302"/>
    </row>
    <row r="15" spans="1:43" ht="13.35" customHeight="1" x14ac:dyDescent="0.25">
      <c r="A15" s="357"/>
      <c r="B15" s="381"/>
      <c r="C15" s="355"/>
      <c r="D15" s="355"/>
      <c r="E15" s="350"/>
      <c r="F15" s="350"/>
      <c r="G15" s="339"/>
      <c r="H15" s="339"/>
      <c r="I15" s="339"/>
      <c r="J15" s="339"/>
      <c r="K15" s="339"/>
      <c r="L15" s="340"/>
      <c r="M15" s="339"/>
      <c r="N15" s="339"/>
      <c r="O15" s="339"/>
      <c r="P15" s="339"/>
      <c r="Q15" s="339"/>
      <c r="R15" s="340"/>
      <c r="S15" s="339"/>
      <c r="T15" s="339"/>
      <c r="U15" s="339"/>
      <c r="V15" s="339"/>
      <c r="W15" s="339"/>
      <c r="X15" s="340"/>
      <c r="Y15" s="339"/>
      <c r="Z15" s="339"/>
      <c r="AA15" s="339"/>
      <c r="AB15" s="339"/>
      <c r="AC15" s="339"/>
      <c r="AD15" s="340"/>
      <c r="AE15" s="339"/>
      <c r="AF15" s="339"/>
      <c r="AG15" s="339"/>
      <c r="AH15" s="339"/>
      <c r="AI15" s="339"/>
      <c r="AJ15" s="340"/>
      <c r="AK15" s="339"/>
      <c r="AL15" s="339"/>
      <c r="AM15" s="302"/>
      <c r="AN15" s="302"/>
      <c r="AO15" s="302"/>
      <c r="AP15" s="333"/>
      <c r="AQ15" s="302"/>
    </row>
    <row r="16" spans="1:43" ht="13.5" customHeight="1" x14ac:dyDescent="0.2">
      <c r="A16" s="357"/>
      <c r="B16" s="333"/>
      <c r="C16" s="355">
        <v>0</v>
      </c>
      <c r="D16" s="355">
        <v>0</v>
      </c>
      <c r="E16" s="350"/>
      <c r="F16" s="350"/>
      <c r="G16" s="339"/>
      <c r="H16" s="339"/>
      <c r="I16" s="339"/>
      <c r="J16" s="339"/>
      <c r="K16" s="339"/>
      <c r="L16" s="340"/>
      <c r="M16" s="339"/>
      <c r="N16" s="339"/>
      <c r="O16" s="339"/>
      <c r="P16" s="339"/>
      <c r="Q16" s="339"/>
      <c r="R16" s="340"/>
      <c r="S16" s="339"/>
      <c r="T16" s="339"/>
      <c r="U16" s="339"/>
      <c r="V16" s="337"/>
      <c r="W16" s="337"/>
      <c r="X16" s="338"/>
      <c r="Y16" s="337"/>
      <c r="Z16" s="337"/>
      <c r="AA16" s="337"/>
      <c r="AB16" s="337"/>
      <c r="AC16" s="337"/>
      <c r="AD16" s="338"/>
      <c r="AE16" s="337"/>
      <c r="AF16" s="337"/>
      <c r="AG16" s="337"/>
      <c r="AH16" s="337"/>
      <c r="AI16" s="337"/>
      <c r="AJ16" s="338"/>
      <c r="AK16" s="337"/>
      <c r="AL16" s="337"/>
      <c r="AM16" s="337"/>
      <c r="AN16" s="337"/>
      <c r="AO16" s="337"/>
      <c r="AP16" s="338"/>
      <c r="AQ16" s="302"/>
    </row>
    <row r="17" spans="1:43" ht="13.5" customHeight="1" x14ac:dyDescent="0.2">
      <c r="A17" s="357"/>
      <c r="B17" s="370"/>
      <c r="C17" s="355">
        <v>0</v>
      </c>
      <c r="D17" s="355">
        <v>0</v>
      </c>
      <c r="E17" s="350"/>
      <c r="F17" s="350"/>
      <c r="G17" s="339"/>
      <c r="H17" s="339"/>
      <c r="I17" s="339"/>
      <c r="J17" s="339"/>
      <c r="K17" s="339"/>
      <c r="L17" s="340"/>
      <c r="M17" s="339"/>
      <c r="N17" s="339"/>
      <c r="O17" s="339"/>
      <c r="P17" s="339"/>
      <c r="Q17" s="339"/>
      <c r="R17" s="340"/>
      <c r="S17" s="339"/>
      <c r="T17" s="339"/>
      <c r="U17" s="339"/>
      <c r="V17" s="339"/>
      <c r="W17" s="339"/>
      <c r="X17" s="340"/>
      <c r="Y17" s="339"/>
      <c r="Z17" s="339"/>
      <c r="AA17" s="339"/>
      <c r="AB17" s="339"/>
      <c r="AC17" s="339"/>
      <c r="AD17" s="340"/>
      <c r="AE17" s="339"/>
      <c r="AF17" s="339"/>
      <c r="AG17" s="339"/>
      <c r="AH17" s="339"/>
      <c r="AI17" s="339"/>
      <c r="AJ17" s="340"/>
      <c r="AK17" s="339"/>
      <c r="AL17" s="339"/>
      <c r="AM17" s="339"/>
      <c r="AN17" s="339"/>
      <c r="AO17" s="339"/>
      <c r="AP17" s="340"/>
      <c r="AQ17" s="302"/>
    </row>
    <row r="18" spans="1:43" ht="13.5" customHeight="1" x14ac:dyDescent="0.2">
      <c r="A18" s="357"/>
      <c r="B18" s="370"/>
      <c r="C18" s="355"/>
      <c r="D18" s="355"/>
      <c r="E18" s="350"/>
      <c r="F18" s="350"/>
      <c r="G18" s="339"/>
      <c r="H18" s="339"/>
      <c r="I18" s="339"/>
      <c r="J18" s="339"/>
      <c r="K18" s="339"/>
      <c r="L18" s="340"/>
      <c r="M18" s="339"/>
      <c r="N18" s="339"/>
      <c r="O18" s="339"/>
      <c r="P18" s="339"/>
      <c r="Q18" s="339"/>
      <c r="R18" s="340"/>
      <c r="S18" s="339"/>
      <c r="T18" s="339"/>
      <c r="U18" s="339"/>
      <c r="V18" s="339"/>
      <c r="W18" s="339"/>
      <c r="X18" s="340"/>
      <c r="Y18" s="339"/>
      <c r="Z18" s="339"/>
      <c r="AA18" s="339"/>
      <c r="AB18" s="339"/>
      <c r="AC18" s="339"/>
      <c r="AD18" s="340"/>
      <c r="AE18" s="339"/>
      <c r="AF18" s="339"/>
      <c r="AG18" s="339"/>
      <c r="AH18" s="339"/>
      <c r="AI18" s="339"/>
      <c r="AJ18" s="340"/>
      <c r="AK18" s="339"/>
      <c r="AL18" s="339"/>
      <c r="AM18" s="302"/>
      <c r="AN18" s="302"/>
      <c r="AO18" s="302"/>
      <c r="AP18" s="333"/>
      <c r="AQ18" s="302"/>
    </row>
    <row r="19" spans="1:43" ht="13.5" customHeight="1" x14ac:dyDescent="0.2">
      <c r="A19" s="357"/>
      <c r="B19" s="370"/>
      <c r="C19" s="355"/>
      <c r="D19" s="355"/>
      <c r="E19" s="350"/>
      <c r="F19" s="350"/>
      <c r="G19" s="339"/>
      <c r="H19" s="339"/>
      <c r="I19" s="339"/>
      <c r="J19" s="339"/>
      <c r="K19" s="339"/>
      <c r="L19" s="340"/>
      <c r="M19" s="339"/>
      <c r="N19" s="339"/>
      <c r="O19" s="339"/>
      <c r="P19" s="339"/>
      <c r="Q19" s="339"/>
      <c r="R19" s="340"/>
      <c r="S19" s="339"/>
      <c r="T19" s="339"/>
      <c r="U19" s="339"/>
      <c r="V19" s="339"/>
      <c r="W19" s="339"/>
      <c r="X19" s="340"/>
      <c r="Y19" s="339"/>
      <c r="Z19" s="339"/>
      <c r="AA19" s="339"/>
      <c r="AB19" s="339"/>
      <c r="AC19" s="339"/>
      <c r="AD19" s="340"/>
      <c r="AE19" s="339"/>
      <c r="AF19" s="339"/>
      <c r="AG19" s="339"/>
      <c r="AH19" s="339"/>
      <c r="AI19" s="339"/>
      <c r="AJ19" s="340"/>
      <c r="AK19" s="339"/>
      <c r="AL19" s="339"/>
      <c r="AM19" s="302"/>
      <c r="AN19" s="302"/>
      <c r="AO19" s="302"/>
      <c r="AP19" s="333"/>
      <c r="AQ19" s="302"/>
    </row>
    <row r="20" spans="1:43" ht="13.5" customHeight="1" x14ac:dyDescent="0.2">
      <c r="A20" s="357"/>
      <c r="B20" s="370"/>
      <c r="C20" s="355"/>
      <c r="D20" s="355"/>
      <c r="E20" s="350"/>
      <c r="F20" s="350"/>
      <c r="G20" s="339"/>
      <c r="H20" s="339"/>
      <c r="I20" s="339"/>
      <c r="J20" s="339"/>
      <c r="K20" s="339"/>
      <c r="L20" s="340"/>
      <c r="M20" s="339"/>
      <c r="N20" s="339"/>
      <c r="O20" s="339"/>
      <c r="P20" s="339"/>
      <c r="Q20" s="339"/>
      <c r="R20" s="340"/>
      <c r="S20" s="339"/>
      <c r="T20" s="339"/>
      <c r="U20" s="339"/>
      <c r="V20" s="339"/>
      <c r="W20" s="339"/>
      <c r="X20" s="340"/>
      <c r="Y20" s="339"/>
      <c r="Z20" s="339"/>
      <c r="AA20" s="339"/>
      <c r="AB20" s="339"/>
      <c r="AC20" s="339"/>
      <c r="AD20" s="340"/>
      <c r="AE20" s="339"/>
      <c r="AF20" s="339"/>
      <c r="AG20" s="339"/>
      <c r="AH20" s="339"/>
      <c r="AI20" s="339"/>
      <c r="AJ20" s="340"/>
      <c r="AK20" s="339"/>
      <c r="AL20" s="339"/>
      <c r="AM20" s="302"/>
      <c r="AN20" s="302"/>
      <c r="AO20" s="302"/>
      <c r="AP20" s="333"/>
      <c r="AQ20" s="302"/>
    </row>
    <row r="21" spans="1:43" ht="13.5" customHeight="1" x14ac:dyDescent="0.2">
      <c r="A21" s="357"/>
      <c r="B21" s="380"/>
      <c r="C21" s="355"/>
      <c r="D21" s="355"/>
      <c r="E21" s="350"/>
      <c r="F21" s="350"/>
      <c r="G21" s="339"/>
      <c r="H21" s="339"/>
      <c r="I21" s="339"/>
      <c r="J21" s="339"/>
      <c r="K21" s="339"/>
      <c r="L21" s="340"/>
      <c r="M21" s="339"/>
      <c r="N21" s="339"/>
      <c r="O21" s="339"/>
      <c r="P21" s="339"/>
      <c r="Q21" s="339"/>
      <c r="R21" s="340"/>
      <c r="S21" s="339"/>
      <c r="T21" s="339"/>
      <c r="U21" s="339"/>
      <c r="V21" s="339"/>
      <c r="W21" s="339"/>
      <c r="X21" s="340"/>
      <c r="Y21" s="339"/>
      <c r="Z21" s="339"/>
      <c r="AA21" s="339"/>
      <c r="AB21" s="339"/>
      <c r="AC21" s="339"/>
      <c r="AD21" s="340"/>
      <c r="AE21" s="339"/>
      <c r="AF21" s="339"/>
      <c r="AG21" s="339"/>
      <c r="AH21" s="339"/>
      <c r="AI21" s="339"/>
      <c r="AJ21" s="340"/>
      <c r="AK21" s="339"/>
      <c r="AL21" s="339"/>
      <c r="AM21" s="302"/>
      <c r="AN21" s="302"/>
      <c r="AO21" s="302"/>
      <c r="AP21" s="333"/>
      <c r="AQ21" s="302"/>
    </row>
    <row r="22" spans="1:43" ht="13.5" customHeight="1" x14ac:dyDescent="0.2">
      <c r="A22" s="357"/>
      <c r="B22" s="370"/>
      <c r="C22" s="355"/>
      <c r="D22" s="355"/>
      <c r="E22" s="350"/>
      <c r="F22" s="350"/>
      <c r="G22" s="339"/>
      <c r="H22" s="339"/>
      <c r="I22" s="339"/>
      <c r="J22" s="339"/>
      <c r="K22" s="339"/>
      <c r="L22" s="340"/>
      <c r="M22" s="339"/>
      <c r="N22" s="339"/>
      <c r="O22" s="339"/>
      <c r="P22" s="339"/>
      <c r="Q22" s="339"/>
      <c r="R22" s="340"/>
      <c r="S22" s="339"/>
      <c r="T22" s="339"/>
      <c r="U22" s="339"/>
      <c r="V22" s="339"/>
      <c r="W22" s="339"/>
      <c r="X22" s="340"/>
      <c r="Y22" s="339"/>
      <c r="Z22" s="339"/>
      <c r="AA22" s="339"/>
      <c r="AB22" s="339"/>
      <c r="AC22" s="339"/>
      <c r="AD22" s="340"/>
      <c r="AE22" s="339"/>
      <c r="AF22" s="339"/>
      <c r="AG22" s="339"/>
      <c r="AH22" s="339"/>
      <c r="AI22" s="339"/>
      <c r="AJ22" s="340"/>
      <c r="AK22" s="339"/>
      <c r="AL22" s="339"/>
      <c r="AM22" s="302"/>
      <c r="AN22" s="302"/>
      <c r="AO22" s="302"/>
      <c r="AP22" s="333"/>
      <c r="AQ22" s="302"/>
    </row>
    <row r="23" spans="1:43" ht="13.5" customHeight="1" x14ac:dyDescent="0.2">
      <c r="A23" s="357"/>
      <c r="B23" s="370"/>
      <c r="C23" s="355"/>
      <c r="D23" s="355"/>
      <c r="E23" s="350"/>
      <c r="F23" s="350"/>
      <c r="G23" s="339"/>
      <c r="H23" s="339"/>
      <c r="I23" s="339"/>
      <c r="J23" s="339"/>
      <c r="K23" s="339"/>
      <c r="L23" s="340"/>
      <c r="M23" s="339"/>
      <c r="N23" s="339"/>
      <c r="O23" s="339"/>
      <c r="P23" s="339"/>
      <c r="Q23" s="339"/>
      <c r="R23" s="340"/>
      <c r="S23" s="339"/>
      <c r="T23" s="339"/>
      <c r="U23" s="339"/>
      <c r="V23" s="339"/>
      <c r="W23" s="339"/>
      <c r="X23" s="340"/>
      <c r="Y23" s="339"/>
      <c r="Z23" s="339"/>
      <c r="AA23" s="339"/>
      <c r="AB23" s="339"/>
      <c r="AC23" s="339"/>
      <c r="AD23" s="340"/>
      <c r="AE23" s="339"/>
      <c r="AF23" s="339"/>
      <c r="AG23" s="339"/>
      <c r="AH23" s="339"/>
      <c r="AI23" s="339"/>
      <c r="AJ23" s="340"/>
      <c r="AK23" s="339"/>
      <c r="AL23" s="339"/>
      <c r="AM23" s="302"/>
      <c r="AN23" s="302"/>
      <c r="AO23" s="302"/>
      <c r="AP23" s="333"/>
      <c r="AQ23" s="302"/>
    </row>
    <row r="24" spans="1:43" ht="13.5" customHeight="1" x14ac:dyDescent="0.2">
      <c r="A24" s="357"/>
      <c r="B24" s="370"/>
      <c r="C24" s="355"/>
      <c r="D24" s="355"/>
      <c r="E24" s="350"/>
      <c r="F24" s="350"/>
      <c r="G24" s="339"/>
      <c r="H24" s="339"/>
      <c r="I24" s="339"/>
      <c r="J24" s="339"/>
      <c r="K24" s="339"/>
      <c r="L24" s="340"/>
      <c r="M24" s="339"/>
      <c r="N24" s="339"/>
      <c r="O24" s="339"/>
      <c r="P24" s="339"/>
      <c r="Q24" s="339"/>
      <c r="R24" s="340"/>
      <c r="S24" s="339"/>
      <c r="T24" s="339"/>
      <c r="U24" s="339"/>
      <c r="V24" s="339"/>
      <c r="W24" s="339"/>
      <c r="X24" s="340"/>
      <c r="Y24" s="339"/>
      <c r="Z24" s="339"/>
      <c r="AA24" s="339"/>
      <c r="AB24" s="339"/>
      <c r="AC24" s="339"/>
      <c r="AD24" s="340"/>
      <c r="AE24" s="339"/>
      <c r="AF24" s="339"/>
      <c r="AG24" s="339"/>
      <c r="AH24" s="339"/>
      <c r="AI24" s="339"/>
      <c r="AJ24" s="340"/>
      <c r="AK24" s="339"/>
      <c r="AL24" s="339"/>
      <c r="AM24" s="302"/>
      <c r="AN24" s="302"/>
      <c r="AO24" s="302"/>
      <c r="AP24" s="333"/>
      <c r="AQ24" s="302"/>
    </row>
    <row r="25" spans="1:43" ht="13.5" customHeight="1" x14ac:dyDescent="0.2">
      <c r="A25" s="357"/>
      <c r="B25" s="379"/>
      <c r="C25" s="378"/>
      <c r="D25" s="378"/>
      <c r="E25" s="377"/>
      <c r="F25" s="377"/>
      <c r="G25" s="375"/>
      <c r="H25" s="339"/>
      <c r="I25" s="375"/>
      <c r="J25" s="375"/>
      <c r="K25" s="375"/>
      <c r="L25" s="376"/>
      <c r="M25" s="375"/>
      <c r="N25" s="339"/>
      <c r="O25" s="375"/>
      <c r="P25" s="375"/>
      <c r="Q25" s="375"/>
      <c r="R25" s="376"/>
      <c r="S25" s="375"/>
      <c r="T25" s="339"/>
      <c r="U25" s="375"/>
      <c r="V25" s="375"/>
      <c r="W25" s="375"/>
      <c r="X25" s="376"/>
      <c r="Y25" s="375"/>
      <c r="Z25" s="339"/>
      <c r="AA25" s="375"/>
      <c r="AB25" s="375"/>
      <c r="AC25" s="375"/>
      <c r="AD25" s="376"/>
      <c r="AE25" s="375"/>
      <c r="AF25" s="339"/>
      <c r="AG25" s="375"/>
      <c r="AH25" s="375"/>
      <c r="AI25" s="375"/>
      <c r="AJ25" s="376"/>
      <c r="AK25" s="375"/>
      <c r="AL25" s="339"/>
      <c r="AM25" s="302"/>
      <c r="AN25" s="302"/>
      <c r="AO25" s="302"/>
      <c r="AP25" s="333"/>
      <c r="AQ25" s="302"/>
    </row>
    <row r="26" spans="1:43" ht="13.5" customHeight="1" x14ac:dyDescent="0.2">
      <c r="A26" s="357"/>
      <c r="B26" s="374" t="s">
        <v>466</v>
      </c>
      <c r="C26" s="355">
        <f>SUM(C13:C23)</f>
        <v>0</v>
      </c>
      <c r="D26" s="355">
        <f>SUM(D13:D23)</f>
        <v>0</v>
      </c>
      <c r="E26" s="350"/>
      <c r="F26" s="350"/>
      <c r="G26" s="339"/>
      <c r="H26" s="373"/>
      <c r="I26" s="339"/>
      <c r="J26" s="339"/>
      <c r="K26" s="339"/>
      <c r="L26" s="340"/>
      <c r="M26" s="339"/>
      <c r="N26" s="372"/>
      <c r="O26" s="339"/>
      <c r="P26" s="339"/>
      <c r="Q26" s="339"/>
      <c r="R26" s="340"/>
      <c r="S26" s="339"/>
      <c r="T26" s="372"/>
      <c r="U26" s="339"/>
      <c r="V26" s="339"/>
      <c r="W26" s="339"/>
      <c r="X26" s="340"/>
      <c r="Y26" s="339"/>
      <c r="Z26" s="372"/>
      <c r="AA26" s="339"/>
      <c r="AB26" s="339"/>
      <c r="AC26" s="339"/>
      <c r="AD26" s="340"/>
      <c r="AE26" s="339"/>
      <c r="AF26" s="372"/>
      <c r="AG26" s="339"/>
      <c r="AH26" s="339"/>
      <c r="AI26" s="339"/>
      <c r="AJ26" s="340"/>
      <c r="AK26" s="339"/>
      <c r="AL26" s="372"/>
      <c r="AM26" s="372"/>
      <c r="AN26" s="372"/>
      <c r="AO26" s="372"/>
      <c r="AP26" s="371"/>
      <c r="AQ26" s="302"/>
    </row>
    <row r="27" spans="1:43" ht="13.5" customHeight="1" x14ac:dyDescent="0.2">
      <c r="A27" s="357"/>
      <c r="B27" s="370"/>
      <c r="C27" s="355"/>
      <c r="D27" s="355"/>
      <c r="E27" s="350"/>
      <c r="F27" s="350"/>
      <c r="G27" s="339"/>
      <c r="H27" s="339"/>
      <c r="I27" s="339"/>
      <c r="J27" s="339"/>
      <c r="K27" s="339"/>
      <c r="L27" s="340"/>
      <c r="M27" s="339"/>
      <c r="N27" s="339"/>
      <c r="O27" s="339"/>
      <c r="P27" s="339"/>
      <c r="Q27" s="339"/>
      <c r="R27" s="340"/>
      <c r="S27" s="339"/>
      <c r="T27" s="339"/>
      <c r="U27" s="339"/>
      <c r="V27" s="339"/>
      <c r="W27" s="339"/>
      <c r="X27" s="340"/>
      <c r="Y27" s="339"/>
      <c r="Z27" s="339"/>
      <c r="AA27" s="339"/>
      <c r="AB27" s="339"/>
      <c r="AC27" s="339"/>
      <c r="AD27" s="340"/>
      <c r="AE27" s="339"/>
      <c r="AF27" s="339"/>
      <c r="AG27" s="339"/>
      <c r="AH27" s="339"/>
      <c r="AI27" s="339"/>
      <c r="AJ27" s="340"/>
      <c r="AK27" s="339"/>
      <c r="AL27" s="339"/>
      <c r="AM27" s="302"/>
      <c r="AN27" s="302"/>
      <c r="AO27" s="302"/>
      <c r="AP27" s="333"/>
      <c r="AQ27" s="302"/>
    </row>
    <row r="28" spans="1:43" ht="13.5" customHeight="1" x14ac:dyDescent="0.2">
      <c r="A28" s="357"/>
      <c r="B28" s="369"/>
      <c r="C28" s="355"/>
      <c r="D28" s="355"/>
      <c r="E28" s="350"/>
      <c r="F28" s="350"/>
      <c r="G28" s="339"/>
      <c r="H28" s="339"/>
      <c r="I28" s="339"/>
      <c r="J28" s="339"/>
      <c r="K28" s="339"/>
      <c r="L28" s="340"/>
      <c r="M28" s="339"/>
      <c r="N28" s="339"/>
      <c r="O28" s="339"/>
      <c r="P28" s="339"/>
      <c r="Q28" s="339"/>
      <c r="R28" s="340"/>
      <c r="S28" s="339"/>
      <c r="T28" s="339"/>
      <c r="U28" s="339"/>
      <c r="V28" s="339"/>
      <c r="W28" s="339"/>
      <c r="X28" s="340"/>
      <c r="Y28" s="339"/>
      <c r="Z28" s="339"/>
      <c r="AA28" s="339"/>
      <c r="AB28" s="339"/>
      <c r="AC28" s="339"/>
      <c r="AD28" s="340"/>
      <c r="AE28" s="339"/>
      <c r="AF28" s="339"/>
      <c r="AG28" s="339"/>
      <c r="AH28" s="339"/>
      <c r="AI28" s="339"/>
      <c r="AJ28" s="340"/>
      <c r="AK28" s="339"/>
      <c r="AL28" s="339"/>
      <c r="AM28" s="302"/>
      <c r="AN28" s="302"/>
      <c r="AO28" s="302"/>
      <c r="AP28" s="333"/>
      <c r="AQ28" s="302"/>
    </row>
    <row r="29" spans="1:43" ht="13.5" customHeight="1" x14ac:dyDescent="0.2">
      <c r="A29" s="357"/>
      <c r="B29" s="356"/>
      <c r="C29" s="355"/>
      <c r="D29" s="355"/>
      <c r="E29" s="350"/>
      <c r="F29" s="350"/>
      <c r="G29" s="339"/>
      <c r="H29" s="339"/>
      <c r="I29" s="339"/>
      <c r="J29" s="339"/>
      <c r="K29" s="339"/>
      <c r="L29" s="340"/>
      <c r="M29" s="339"/>
      <c r="N29" s="339"/>
      <c r="O29" s="339"/>
      <c r="P29" s="339"/>
      <c r="Q29" s="339"/>
      <c r="R29" s="340"/>
      <c r="S29" s="339"/>
      <c r="T29" s="339"/>
      <c r="U29" s="339"/>
      <c r="V29" s="339"/>
      <c r="W29" s="339"/>
      <c r="X29" s="340"/>
      <c r="Y29" s="339"/>
      <c r="Z29" s="339"/>
      <c r="AA29" s="339"/>
      <c r="AB29" s="339"/>
      <c r="AC29" s="339"/>
      <c r="AD29" s="340"/>
      <c r="AE29" s="339"/>
      <c r="AF29" s="339"/>
      <c r="AG29" s="339"/>
      <c r="AH29" s="339"/>
      <c r="AI29" s="339"/>
      <c r="AJ29" s="340"/>
      <c r="AK29" s="339"/>
      <c r="AL29" s="339"/>
      <c r="AM29" s="302"/>
      <c r="AN29" s="302"/>
      <c r="AO29" s="302"/>
      <c r="AP29" s="333"/>
      <c r="AQ29" s="302"/>
    </row>
    <row r="30" spans="1:43" ht="13.5" customHeight="1" x14ac:dyDescent="0.2">
      <c r="A30" s="357"/>
      <c r="B30" s="356"/>
      <c r="C30" s="355"/>
      <c r="D30" s="355"/>
      <c r="E30" s="350"/>
      <c r="F30" s="350"/>
      <c r="G30" s="339"/>
      <c r="H30" s="339"/>
      <c r="I30" s="339"/>
      <c r="J30" s="339"/>
      <c r="K30" s="339"/>
      <c r="L30" s="340"/>
      <c r="M30" s="339"/>
      <c r="N30" s="339"/>
      <c r="O30" s="339"/>
      <c r="P30" s="339"/>
      <c r="Q30" s="339"/>
      <c r="R30" s="340"/>
      <c r="S30" s="339"/>
      <c r="T30" s="339"/>
      <c r="U30" s="339"/>
      <c r="V30" s="339"/>
      <c r="W30" s="339"/>
      <c r="X30" s="340"/>
      <c r="Y30" s="339"/>
      <c r="Z30" s="339"/>
      <c r="AA30" s="339"/>
      <c r="AB30" s="339"/>
      <c r="AC30" s="339"/>
      <c r="AD30" s="340"/>
      <c r="AE30" s="339"/>
      <c r="AF30" s="339"/>
      <c r="AG30" s="339"/>
      <c r="AH30" s="339"/>
      <c r="AI30" s="339"/>
      <c r="AJ30" s="340"/>
      <c r="AK30" s="339"/>
      <c r="AL30" s="339"/>
      <c r="AM30" s="302"/>
      <c r="AN30" s="302"/>
      <c r="AO30" s="302"/>
      <c r="AP30" s="333"/>
      <c r="AQ30" s="302"/>
    </row>
    <row r="31" spans="1:43" ht="13.5" customHeight="1" x14ac:dyDescent="0.2">
      <c r="A31" s="357"/>
      <c r="B31" s="356"/>
      <c r="C31" s="355"/>
      <c r="D31" s="355"/>
      <c r="E31" s="350"/>
      <c r="F31" s="350"/>
      <c r="G31" s="339"/>
      <c r="H31" s="339"/>
      <c r="I31" s="339"/>
      <c r="J31" s="339"/>
      <c r="K31" s="339"/>
      <c r="L31" s="340"/>
      <c r="M31" s="339"/>
      <c r="N31" s="339"/>
      <c r="O31" s="339"/>
      <c r="P31" s="339"/>
      <c r="Q31" s="339"/>
      <c r="R31" s="340"/>
      <c r="S31" s="339"/>
      <c r="T31" s="339"/>
      <c r="U31" s="339"/>
      <c r="V31" s="339"/>
      <c r="W31" s="339"/>
      <c r="X31" s="340"/>
      <c r="Y31" s="339"/>
      <c r="Z31" s="339"/>
      <c r="AA31" s="339"/>
      <c r="AB31" s="339"/>
      <c r="AC31" s="339"/>
      <c r="AD31" s="340"/>
      <c r="AE31" s="339"/>
      <c r="AF31" s="339"/>
      <c r="AG31" s="339"/>
      <c r="AH31" s="339"/>
      <c r="AI31" s="339"/>
      <c r="AJ31" s="340"/>
      <c r="AK31" s="339"/>
      <c r="AL31" s="339"/>
      <c r="AM31" s="302"/>
      <c r="AN31" s="302"/>
      <c r="AO31" s="302"/>
      <c r="AP31" s="333"/>
      <c r="AQ31" s="302"/>
    </row>
    <row r="32" spans="1:43" ht="13.5" customHeight="1" x14ac:dyDescent="0.2">
      <c r="A32" s="357"/>
      <c r="B32" s="356"/>
      <c r="C32" s="355"/>
      <c r="D32" s="355"/>
      <c r="E32" s="350"/>
      <c r="F32" s="350"/>
      <c r="G32" s="339"/>
      <c r="H32" s="339"/>
      <c r="I32" s="339"/>
      <c r="J32" s="339"/>
      <c r="K32" s="339"/>
      <c r="L32" s="340"/>
      <c r="M32" s="339"/>
      <c r="N32" s="339"/>
      <c r="O32" s="339"/>
      <c r="P32" s="339"/>
      <c r="Q32" s="339"/>
      <c r="R32" s="340"/>
      <c r="S32" s="339"/>
      <c r="T32" s="339"/>
      <c r="U32" s="339"/>
      <c r="V32" s="339"/>
      <c r="W32" s="339"/>
      <c r="X32" s="340"/>
      <c r="Y32" s="339"/>
      <c r="Z32" s="339"/>
      <c r="AA32" s="339"/>
      <c r="AB32" s="339"/>
      <c r="AC32" s="339"/>
      <c r="AD32" s="340"/>
      <c r="AE32" s="339"/>
      <c r="AF32" s="339"/>
      <c r="AG32" s="339"/>
      <c r="AH32" s="339"/>
      <c r="AI32" s="339"/>
      <c r="AJ32" s="340"/>
      <c r="AK32" s="339"/>
      <c r="AL32" s="339"/>
      <c r="AM32" s="302"/>
      <c r="AN32" s="302"/>
      <c r="AO32" s="302"/>
      <c r="AP32" s="333"/>
      <c r="AQ32" s="302"/>
    </row>
    <row r="33" spans="1:43" ht="13.5" customHeight="1" x14ac:dyDescent="0.2">
      <c r="A33" s="799" t="s">
        <v>467</v>
      </c>
      <c r="B33" s="782"/>
      <c r="C33" s="355"/>
      <c r="D33" s="355"/>
      <c r="E33" s="350"/>
      <c r="F33" s="350"/>
      <c r="G33" s="339"/>
      <c r="H33" s="339"/>
      <c r="I33" s="339"/>
      <c r="J33" s="339"/>
      <c r="K33" s="339"/>
      <c r="L33" s="340"/>
      <c r="M33" s="339"/>
      <c r="N33" s="339"/>
      <c r="O33" s="339"/>
      <c r="P33" s="339"/>
      <c r="Q33" s="339"/>
      <c r="R33" s="340"/>
      <c r="S33" s="339"/>
      <c r="T33" s="339"/>
      <c r="U33" s="339"/>
      <c r="V33" s="339"/>
      <c r="W33" s="339"/>
      <c r="X33" s="340"/>
      <c r="Y33" s="339"/>
      <c r="Z33" s="339"/>
      <c r="AA33" s="339"/>
      <c r="AB33" s="339"/>
      <c r="AC33" s="339"/>
      <c r="AD33" s="340"/>
      <c r="AE33" s="339"/>
      <c r="AF33" s="339"/>
      <c r="AG33" s="339"/>
      <c r="AH33" s="339"/>
      <c r="AI33" s="339"/>
      <c r="AJ33" s="340"/>
      <c r="AK33" s="339"/>
      <c r="AL33" s="339"/>
      <c r="AM33" s="302"/>
      <c r="AN33" s="302"/>
      <c r="AO33" s="302"/>
      <c r="AP33" s="333"/>
      <c r="AQ33" s="302"/>
    </row>
    <row r="34" spans="1:43" ht="13.5" customHeight="1" x14ac:dyDescent="0.2">
      <c r="A34" s="357"/>
      <c r="B34" s="356"/>
      <c r="C34" s="355"/>
      <c r="D34" s="355"/>
      <c r="E34" s="350"/>
      <c r="F34" s="350"/>
      <c r="G34" s="339"/>
      <c r="H34" s="339"/>
      <c r="I34" s="339"/>
      <c r="J34" s="339"/>
      <c r="K34" s="339"/>
      <c r="L34" s="340"/>
      <c r="M34" s="339"/>
      <c r="N34" s="339"/>
      <c r="O34" s="339"/>
      <c r="P34" s="339"/>
      <c r="Q34" s="339"/>
      <c r="R34" s="340"/>
      <c r="S34" s="339"/>
      <c r="T34" s="339"/>
      <c r="U34" s="339"/>
      <c r="V34" s="339"/>
      <c r="W34" s="339"/>
      <c r="X34" s="340"/>
      <c r="Y34" s="339"/>
      <c r="Z34" s="339"/>
      <c r="AA34" s="339"/>
      <c r="AB34" s="339"/>
      <c r="AC34" s="339"/>
      <c r="AD34" s="340"/>
      <c r="AE34" s="339"/>
      <c r="AF34" s="339"/>
      <c r="AG34" s="339"/>
      <c r="AH34" s="339"/>
      <c r="AI34" s="339"/>
      <c r="AJ34" s="340"/>
      <c r="AK34" s="339"/>
      <c r="AL34" s="339"/>
      <c r="AM34" s="302"/>
      <c r="AN34" s="302"/>
      <c r="AO34" s="302"/>
      <c r="AP34" s="333"/>
      <c r="AQ34" s="302"/>
    </row>
    <row r="35" spans="1:43" ht="13.5" customHeight="1" x14ac:dyDescent="0.2">
      <c r="A35" s="357"/>
      <c r="B35" s="356" t="s">
        <v>468</v>
      </c>
      <c r="C35" s="355"/>
      <c r="D35" s="355"/>
      <c r="E35" s="350"/>
      <c r="F35" s="350"/>
      <c r="G35" s="339"/>
      <c r="H35" s="339"/>
      <c r="I35" s="339"/>
      <c r="J35" s="339"/>
      <c r="K35" s="339"/>
      <c r="L35" s="339"/>
      <c r="M35" s="339"/>
      <c r="N35" s="339"/>
      <c r="O35" s="339"/>
      <c r="P35" s="339"/>
      <c r="Q35" s="339"/>
      <c r="R35" s="339"/>
      <c r="S35" s="339"/>
      <c r="T35" s="339"/>
      <c r="U35" s="339"/>
      <c r="V35" s="339"/>
      <c r="W35" s="339"/>
      <c r="X35" s="339"/>
      <c r="Y35" s="339"/>
      <c r="Z35" s="339"/>
      <c r="AA35" s="339"/>
      <c r="AB35" s="339"/>
      <c r="AC35" s="339"/>
      <c r="AD35" s="339"/>
      <c r="AE35" s="339"/>
      <c r="AF35" s="339"/>
      <c r="AG35" s="339"/>
      <c r="AH35" s="339"/>
      <c r="AI35" s="339"/>
      <c r="AJ35" s="339"/>
      <c r="AK35" s="339"/>
      <c r="AL35" s="339"/>
      <c r="AM35" s="339"/>
      <c r="AN35" s="339"/>
      <c r="AO35" s="339"/>
      <c r="AP35" s="339"/>
      <c r="AQ35" s="302"/>
    </row>
    <row r="36" spans="1:43" ht="13.5" customHeight="1" x14ac:dyDescent="0.2">
      <c r="A36" s="357"/>
      <c r="B36" s="356" t="s">
        <v>469</v>
      </c>
      <c r="C36" s="355"/>
      <c r="D36" s="355"/>
      <c r="E36" s="350"/>
      <c r="F36" s="350"/>
      <c r="G36" s="339"/>
      <c r="H36" s="339"/>
      <c r="I36" s="339"/>
      <c r="J36" s="339"/>
      <c r="K36" s="339"/>
      <c r="L36" s="340"/>
      <c r="M36" s="339"/>
      <c r="N36" s="339"/>
      <c r="O36" s="339"/>
      <c r="P36" s="339"/>
      <c r="Q36" s="339"/>
      <c r="R36" s="340"/>
      <c r="S36" s="339"/>
      <c r="T36" s="339"/>
      <c r="U36" s="339"/>
      <c r="V36" s="339"/>
      <c r="W36" s="339"/>
      <c r="X36" s="340"/>
      <c r="Y36" s="339"/>
      <c r="Z36" s="339"/>
      <c r="AA36" s="339"/>
      <c r="AB36" s="339"/>
      <c r="AC36" s="339"/>
      <c r="AD36" s="340"/>
      <c r="AE36" s="339"/>
      <c r="AF36" s="339"/>
      <c r="AG36" s="339"/>
      <c r="AH36" s="339"/>
      <c r="AI36" s="339"/>
      <c r="AJ36" s="340"/>
      <c r="AK36" s="339"/>
      <c r="AL36" s="339"/>
      <c r="AM36" s="339"/>
      <c r="AN36" s="339"/>
      <c r="AO36" s="339"/>
      <c r="AP36" s="340"/>
      <c r="AQ36" s="302"/>
    </row>
    <row r="37" spans="1:43" ht="13.5" customHeight="1" x14ac:dyDescent="0.2">
      <c r="A37" s="357"/>
      <c r="B37" s="356" t="s">
        <v>470</v>
      </c>
      <c r="C37" s="355"/>
      <c r="D37" s="355"/>
      <c r="E37" s="350"/>
      <c r="F37" s="350"/>
      <c r="G37" s="339"/>
      <c r="H37" s="339"/>
      <c r="I37" s="339"/>
      <c r="J37" s="339"/>
      <c r="K37" s="339"/>
      <c r="L37" s="340"/>
      <c r="M37" s="339"/>
      <c r="N37" s="339"/>
      <c r="O37" s="339"/>
      <c r="P37" s="339"/>
      <c r="Q37" s="339"/>
      <c r="R37" s="340"/>
      <c r="S37" s="339"/>
      <c r="T37" s="339"/>
      <c r="U37" s="339"/>
      <c r="V37" s="339"/>
      <c r="W37" s="339"/>
      <c r="X37" s="340"/>
      <c r="Y37" s="339"/>
      <c r="Z37" s="339"/>
      <c r="AA37" s="339"/>
      <c r="AB37" s="339"/>
      <c r="AC37" s="339"/>
      <c r="AD37" s="340"/>
      <c r="AE37" s="339"/>
      <c r="AF37" s="339"/>
      <c r="AG37" s="339"/>
      <c r="AH37" s="339"/>
      <c r="AI37" s="339"/>
      <c r="AJ37" s="340"/>
      <c r="AK37" s="339"/>
      <c r="AL37" s="339"/>
      <c r="AM37" s="339"/>
      <c r="AN37" s="339"/>
      <c r="AO37" s="339"/>
      <c r="AP37" s="340"/>
      <c r="AQ37" s="302"/>
    </row>
    <row r="38" spans="1:43" ht="13.5" customHeight="1" x14ac:dyDescent="0.2">
      <c r="A38" s="357"/>
      <c r="B38" s="356" t="s">
        <v>471</v>
      </c>
      <c r="C38" s="355"/>
      <c r="D38" s="355"/>
      <c r="E38" s="350"/>
      <c r="F38" s="350"/>
      <c r="G38" s="368"/>
      <c r="H38" s="339"/>
      <c r="I38" s="339"/>
      <c r="J38" s="339"/>
      <c r="K38" s="339"/>
      <c r="L38" s="340"/>
      <c r="M38" s="339"/>
      <c r="N38" s="339"/>
      <c r="O38" s="339"/>
      <c r="P38" s="339"/>
      <c r="Q38" s="339"/>
      <c r="R38" s="340"/>
      <c r="S38" s="339"/>
      <c r="T38" s="339"/>
      <c r="U38" s="339"/>
      <c r="V38" s="339"/>
      <c r="W38" s="339"/>
      <c r="X38" s="340"/>
      <c r="Y38" s="339"/>
      <c r="Z38" s="339"/>
      <c r="AA38" s="339"/>
      <c r="AB38" s="339"/>
      <c r="AC38" s="339"/>
      <c r="AD38" s="340"/>
      <c r="AE38" s="339"/>
      <c r="AF38" s="339"/>
      <c r="AG38" s="339"/>
      <c r="AH38" s="339"/>
      <c r="AI38" s="339"/>
      <c r="AJ38" s="340"/>
      <c r="AK38" s="339"/>
      <c r="AL38" s="339"/>
      <c r="AM38" s="339"/>
      <c r="AN38" s="339"/>
      <c r="AO38" s="339"/>
      <c r="AP38" s="340"/>
      <c r="AQ38" s="302"/>
    </row>
    <row r="39" spans="1:43" ht="13.5" customHeight="1" x14ac:dyDescent="0.2">
      <c r="A39" s="357"/>
      <c r="B39" s="356" t="s">
        <v>472</v>
      </c>
      <c r="C39" s="355"/>
      <c r="D39" s="355"/>
      <c r="E39" s="350"/>
      <c r="F39" s="350"/>
      <c r="G39" s="368"/>
      <c r="H39" s="339"/>
      <c r="I39" s="339"/>
      <c r="J39" s="339"/>
      <c r="K39" s="339"/>
      <c r="L39" s="340"/>
      <c r="M39" s="339"/>
      <c r="N39" s="339"/>
      <c r="O39" s="339"/>
      <c r="P39" s="339"/>
      <c r="Q39" s="339"/>
      <c r="R39" s="340"/>
      <c r="S39" s="339"/>
      <c r="T39" s="339"/>
      <c r="U39" s="339"/>
      <c r="V39" s="339"/>
      <c r="W39" s="339"/>
      <c r="X39" s="340"/>
      <c r="Y39" s="339"/>
      <c r="Z39" s="339"/>
      <c r="AA39" s="339"/>
      <c r="AB39" s="339"/>
      <c r="AC39" s="339"/>
      <c r="AD39" s="340"/>
      <c r="AE39" s="339"/>
      <c r="AF39" s="339"/>
      <c r="AG39" s="339"/>
      <c r="AH39" s="339"/>
      <c r="AI39" s="339"/>
      <c r="AJ39" s="340"/>
      <c r="AK39" s="339"/>
      <c r="AL39" s="339"/>
      <c r="AM39" s="339"/>
      <c r="AN39" s="339"/>
      <c r="AO39" s="339"/>
      <c r="AP39" s="340"/>
      <c r="AQ39" s="302"/>
    </row>
    <row r="40" spans="1:43" ht="13.5" customHeight="1" x14ac:dyDescent="0.2">
      <c r="A40" s="357"/>
      <c r="B40" s="356" t="s">
        <v>473</v>
      </c>
      <c r="C40" s="355"/>
      <c r="D40" s="355"/>
      <c r="E40" s="350"/>
      <c r="F40" s="350"/>
      <c r="G40" s="339"/>
      <c r="H40" s="339"/>
      <c r="I40" s="339"/>
      <c r="J40" s="339"/>
      <c r="K40" s="339"/>
      <c r="L40" s="340"/>
      <c r="M40" s="339"/>
      <c r="N40" s="339"/>
      <c r="O40" s="339"/>
      <c r="P40" s="339"/>
      <c r="Q40" s="339"/>
      <c r="R40" s="340"/>
      <c r="S40" s="339"/>
      <c r="T40" s="339"/>
      <c r="U40" s="339"/>
      <c r="V40" s="339"/>
      <c r="W40" s="339"/>
      <c r="X40" s="340"/>
      <c r="Y40" s="339"/>
      <c r="Z40" s="339"/>
      <c r="AA40" s="339"/>
      <c r="AB40" s="339"/>
      <c r="AC40" s="339"/>
      <c r="AD40" s="340"/>
      <c r="AE40" s="339"/>
      <c r="AF40" s="339"/>
      <c r="AG40" s="339"/>
      <c r="AH40" s="339"/>
      <c r="AI40" s="339"/>
      <c r="AJ40" s="340"/>
      <c r="AK40" s="339"/>
      <c r="AL40" s="339"/>
      <c r="AM40" s="339"/>
      <c r="AN40" s="339"/>
      <c r="AO40" s="339"/>
      <c r="AP40" s="340"/>
      <c r="AQ40" s="302"/>
    </row>
    <row r="41" spans="1:43" ht="13.5" customHeight="1" x14ac:dyDescent="0.2">
      <c r="A41" s="357"/>
      <c r="B41" s="356" t="s">
        <v>474</v>
      </c>
      <c r="C41" s="355"/>
      <c r="D41" s="355"/>
      <c r="E41" s="350"/>
      <c r="F41" s="350"/>
      <c r="G41" s="339"/>
      <c r="H41" s="339"/>
      <c r="I41" s="339"/>
      <c r="J41" s="339"/>
      <c r="K41" s="339"/>
      <c r="L41" s="340"/>
      <c r="M41" s="339"/>
      <c r="N41" s="339"/>
      <c r="O41" s="339"/>
      <c r="P41" s="339"/>
      <c r="Q41" s="339"/>
      <c r="R41" s="340"/>
      <c r="S41" s="339"/>
      <c r="T41" s="339"/>
      <c r="U41" s="339"/>
      <c r="V41" s="339"/>
      <c r="W41" s="339"/>
      <c r="X41" s="340"/>
      <c r="Y41" s="339"/>
      <c r="Z41" s="339"/>
      <c r="AA41" s="339"/>
      <c r="AB41" s="339"/>
      <c r="AC41" s="339"/>
      <c r="AD41" s="340"/>
      <c r="AE41" s="339"/>
      <c r="AF41" s="339"/>
      <c r="AG41" s="339"/>
      <c r="AH41" s="339"/>
      <c r="AI41" s="339"/>
      <c r="AJ41" s="340"/>
      <c r="AK41" s="339"/>
      <c r="AL41" s="339"/>
      <c r="AM41" s="339"/>
      <c r="AN41" s="339"/>
      <c r="AO41" s="339"/>
      <c r="AP41" s="340"/>
      <c r="AQ41" s="302"/>
    </row>
    <row r="42" spans="1:43" ht="13.5" customHeight="1" x14ac:dyDescent="0.2">
      <c r="A42" s="357"/>
      <c r="B42" s="356" t="s">
        <v>475</v>
      </c>
      <c r="C42" s="355"/>
      <c r="D42" s="355"/>
      <c r="E42" s="350"/>
      <c r="F42" s="350"/>
      <c r="G42" s="339"/>
      <c r="H42" s="339"/>
      <c r="I42" s="339"/>
      <c r="J42" s="339"/>
      <c r="K42" s="339"/>
      <c r="L42" s="340"/>
      <c r="M42" s="339"/>
      <c r="N42" s="339"/>
      <c r="O42" s="339"/>
      <c r="P42" s="339"/>
      <c r="Q42" s="339"/>
      <c r="R42" s="340"/>
      <c r="S42" s="339"/>
      <c r="T42" s="339"/>
      <c r="U42" s="339"/>
      <c r="V42" s="339"/>
      <c r="W42" s="339"/>
      <c r="X42" s="340"/>
      <c r="Y42" s="339"/>
      <c r="Z42" s="339"/>
      <c r="AA42" s="339"/>
      <c r="AB42" s="339"/>
      <c r="AC42" s="339"/>
      <c r="AD42" s="340"/>
      <c r="AE42" s="339"/>
      <c r="AF42" s="339"/>
      <c r="AG42" s="339"/>
      <c r="AH42" s="339"/>
      <c r="AI42" s="339"/>
      <c r="AJ42" s="340"/>
      <c r="AK42" s="339"/>
      <c r="AL42" s="339"/>
      <c r="AM42" s="339"/>
      <c r="AN42" s="339"/>
      <c r="AO42" s="339"/>
      <c r="AP42" s="340"/>
      <c r="AQ42" s="302"/>
    </row>
    <row r="43" spans="1:43" ht="13.5" customHeight="1" x14ac:dyDescent="0.2">
      <c r="A43" s="357"/>
      <c r="B43" s="356"/>
      <c r="C43" s="355"/>
      <c r="D43" s="355"/>
      <c r="E43" s="350"/>
      <c r="F43" s="350"/>
      <c r="G43" s="339"/>
      <c r="H43" s="339"/>
      <c r="I43" s="339"/>
      <c r="J43" s="339"/>
      <c r="K43" s="339"/>
      <c r="L43" s="340"/>
      <c r="M43" s="339"/>
      <c r="N43" s="339"/>
      <c r="O43" s="339"/>
      <c r="P43" s="339"/>
      <c r="Q43" s="339"/>
      <c r="R43" s="340"/>
      <c r="S43" s="339"/>
      <c r="T43" s="339"/>
      <c r="U43" s="339"/>
      <c r="V43" s="339"/>
      <c r="W43" s="339"/>
      <c r="X43" s="340"/>
      <c r="Y43" s="339"/>
      <c r="Z43" s="339"/>
      <c r="AA43" s="339"/>
      <c r="AB43" s="339"/>
      <c r="AC43" s="339"/>
      <c r="AD43" s="340"/>
      <c r="AE43" s="339"/>
      <c r="AF43" s="339"/>
      <c r="AG43" s="339"/>
      <c r="AH43" s="339"/>
      <c r="AI43" s="339"/>
      <c r="AJ43" s="340"/>
      <c r="AK43" s="339"/>
      <c r="AL43" s="339"/>
      <c r="AM43" s="302"/>
      <c r="AN43" s="302"/>
      <c r="AO43" s="302"/>
      <c r="AP43" s="333"/>
      <c r="AQ43" s="302"/>
    </row>
    <row r="44" spans="1:43" ht="13.5" customHeight="1" x14ac:dyDescent="0.2">
      <c r="A44" s="357"/>
      <c r="B44" s="356" t="s">
        <v>476</v>
      </c>
      <c r="C44" s="355"/>
      <c r="D44" s="355"/>
      <c r="E44" s="350"/>
      <c r="F44" s="350"/>
      <c r="G44" s="339"/>
      <c r="H44" s="339"/>
      <c r="I44" s="339"/>
      <c r="J44" s="339"/>
      <c r="K44" s="339"/>
      <c r="L44" s="340"/>
      <c r="M44" s="339"/>
      <c r="N44" s="339"/>
      <c r="O44" s="339"/>
      <c r="P44" s="339"/>
      <c r="Q44" s="339"/>
      <c r="R44" s="340"/>
      <c r="S44" s="339"/>
      <c r="T44" s="339"/>
      <c r="U44" s="339"/>
      <c r="V44" s="339"/>
      <c r="W44" s="339"/>
      <c r="X44" s="340"/>
      <c r="Y44" s="339"/>
      <c r="Z44" s="339"/>
      <c r="AA44" s="339"/>
      <c r="AB44" s="339"/>
      <c r="AC44" s="339"/>
      <c r="AD44" s="340"/>
      <c r="AE44" s="339"/>
      <c r="AF44" s="339"/>
      <c r="AG44" s="339"/>
      <c r="AH44" s="339"/>
      <c r="AI44" s="339"/>
      <c r="AJ44" s="340"/>
      <c r="AK44" s="339"/>
      <c r="AL44" s="339"/>
      <c r="AM44" s="339"/>
      <c r="AN44" s="339"/>
      <c r="AO44" s="339"/>
      <c r="AP44" s="340"/>
      <c r="AQ44" s="302"/>
    </row>
    <row r="45" spans="1:43" ht="13.5" customHeight="1" x14ac:dyDescent="0.2">
      <c r="A45" s="357"/>
      <c r="B45" s="356" t="s">
        <v>477</v>
      </c>
      <c r="C45" s="355"/>
      <c r="D45" s="355"/>
      <c r="E45" s="350"/>
      <c r="F45" s="350"/>
      <c r="G45" s="339"/>
      <c r="H45" s="339"/>
      <c r="I45" s="339"/>
      <c r="J45" s="339"/>
      <c r="K45" s="339"/>
      <c r="L45" s="340"/>
      <c r="M45" s="339"/>
      <c r="N45" s="339"/>
      <c r="O45" s="339"/>
      <c r="P45" s="339"/>
      <c r="Q45" s="339"/>
      <c r="R45" s="340"/>
      <c r="S45" s="339"/>
      <c r="T45" s="339"/>
      <c r="U45" s="339"/>
      <c r="V45" s="339"/>
      <c r="W45" s="339"/>
      <c r="X45" s="340"/>
      <c r="Y45" s="339"/>
      <c r="Z45" s="339"/>
      <c r="AA45" s="339"/>
      <c r="AB45" s="339"/>
      <c r="AC45" s="339"/>
      <c r="AD45" s="340"/>
      <c r="AE45" s="339"/>
      <c r="AF45" s="339"/>
      <c r="AG45" s="339"/>
      <c r="AH45" s="339"/>
      <c r="AI45" s="339"/>
      <c r="AJ45" s="340"/>
      <c r="AK45" s="339"/>
      <c r="AL45" s="339"/>
      <c r="AM45" s="339"/>
      <c r="AN45" s="339"/>
      <c r="AO45" s="339"/>
      <c r="AP45" s="340"/>
      <c r="AQ45" s="302"/>
    </row>
    <row r="46" spans="1:43" ht="13.5" customHeight="1" x14ac:dyDescent="0.2">
      <c r="A46" s="357"/>
      <c r="B46" s="356" t="s">
        <v>478</v>
      </c>
      <c r="C46" s="355"/>
      <c r="D46" s="355"/>
      <c r="E46" s="350"/>
      <c r="F46" s="350"/>
      <c r="G46" s="339"/>
      <c r="H46" s="339"/>
      <c r="I46" s="339"/>
      <c r="J46" s="339"/>
      <c r="K46" s="339"/>
      <c r="L46" s="340"/>
      <c r="M46" s="339"/>
      <c r="N46" s="339"/>
      <c r="O46" s="339"/>
      <c r="P46" s="339"/>
      <c r="Q46" s="339"/>
      <c r="R46" s="340"/>
      <c r="S46" s="339"/>
      <c r="T46" s="339"/>
      <c r="U46" s="339"/>
      <c r="V46" s="339"/>
      <c r="W46" s="339"/>
      <c r="X46" s="340"/>
      <c r="Y46" s="339"/>
      <c r="Z46" s="339"/>
      <c r="AA46" s="339"/>
      <c r="AB46" s="339"/>
      <c r="AC46" s="339"/>
      <c r="AD46" s="340"/>
      <c r="AE46" s="339"/>
      <c r="AF46" s="339"/>
      <c r="AG46" s="339"/>
      <c r="AH46" s="339"/>
      <c r="AI46" s="339"/>
      <c r="AJ46" s="340"/>
      <c r="AK46" s="339"/>
      <c r="AL46" s="339"/>
      <c r="AM46" s="339"/>
      <c r="AN46" s="339"/>
      <c r="AO46" s="339"/>
      <c r="AP46" s="340"/>
      <c r="AQ46" s="302"/>
    </row>
    <row r="47" spans="1:43" ht="13.5" customHeight="1" x14ac:dyDescent="0.2">
      <c r="A47" s="357"/>
      <c r="B47" s="356" t="s">
        <v>479</v>
      </c>
      <c r="C47" s="355"/>
      <c r="D47" s="355"/>
      <c r="E47" s="350"/>
      <c r="F47" s="350"/>
      <c r="G47" s="339"/>
      <c r="H47" s="339"/>
      <c r="I47" s="339"/>
      <c r="J47" s="339"/>
      <c r="K47" s="339"/>
      <c r="L47" s="340"/>
      <c r="M47" s="339"/>
      <c r="N47" s="339"/>
      <c r="O47" s="339"/>
      <c r="P47" s="339"/>
      <c r="Q47" s="339"/>
      <c r="R47" s="340"/>
      <c r="S47" s="339"/>
      <c r="T47" s="339"/>
      <c r="U47" s="339"/>
      <c r="V47" s="339"/>
      <c r="W47" s="339"/>
      <c r="X47" s="340"/>
      <c r="Y47" s="339"/>
      <c r="Z47" s="339"/>
      <c r="AA47" s="339"/>
      <c r="AB47" s="339"/>
      <c r="AC47" s="339"/>
      <c r="AD47" s="340"/>
      <c r="AE47" s="339"/>
      <c r="AF47" s="339"/>
      <c r="AG47" s="339"/>
      <c r="AH47" s="339"/>
      <c r="AI47" s="339"/>
      <c r="AJ47" s="340"/>
      <c r="AK47" s="339"/>
      <c r="AL47" s="339"/>
      <c r="AM47" s="302"/>
      <c r="AN47" s="302"/>
      <c r="AO47" s="302"/>
      <c r="AP47" s="333"/>
      <c r="AQ47" s="304"/>
    </row>
    <row r="48" spans="1:43" ht="13.5" customHeight="1" x14ac:dyDescent="0.25">
      <c r="A48" s="357"/>
      <c r="B48" s="367" t="s">
        <v>480</v>
      </c>
      <c r="C48" s="355"/>
      <c r="D48" s="355"/>
      <c r="E48" s="350"/>
      <c r="F48" s="350"/>
      <c r="G48" s="339"/>
      <c r="H48" s="339"/>
      <c r="I48" s="339"/>
      <c r="J48" s="339"/>
      <c r="K48" s="339"/>
      <c r="L48" s="340"/>
      <c r="M48" s="339"/>
      <c r="N48" s="339"/>
      <c r="O48" s="339"/>
      <c r="P48" s="339"/>
      <c r="Q48" s="339"/>
      <c r="R48" s="340"/>
      <c r="S48" s="339"/>
      <c r="T48" s="339"/>
      <c r="U48" s="339"/>
      <c r="V48" s="339"/>
      <c r="W48" s="339"/>
      <c r="X48" s="340"/>
      <c r="Y48" s="339"/>
      <c r="Z48" s="339"/>
      <c r="AA48" s="339"/>
      <c r="AB48" s="339"/>
      <c r="AC48" s="339"/>
      <c r="AD48" s="340"/>
      <c r="AE48" s="339"/>
      <c r="AF48" s="339"/>
      <c r="AG48" s="339"/>
      <c r="AH48" s="339"/>
      <c r="AI48" s="339"/>
      <c r="AJ48" s="340"/>
      <c r="AK48" s="339"/>
      <c r="AL48" s="339"/>
      <c r="AM48" s="339"/>
      <c r="AN48" s="339"/>
      <c r="AO48" s="339"/>
      <c r="AP48" s="340"/>
      <c r="AQ48" s="304"/>
    </row>
    <row r="49" spans="1:43" ht="13.5" customHeight="1" x14ac:dyDescent="0.25">
      <c r="A49" s="357"/>
      <c r="B49" s="356"/>
      <c r="C49" s="355"/>
      <c r="D49" s="355"/>
      <c r="E49" s="350"/>
      <c r="F49" s="350"/>
      <c r="G49" s="359"/>
      <c r="H49" s="359"/>
      <c r="I49" s="339"/>
      <c r="J49" s="339"/>
      <c r="K49" s="339"/>
      <c r="L49" s="340"/>
      <c r="M49" s="359"/>
      <c r="N49" s="359"/>
      <c r="O49" s="339"/>
      <c r="P49" s="339"/>
      <c r="Q49" s="339"/>
      <c r="R49" s="340"/>
      <c r="S49" s="359"/>
      <c r="T49" s="359"/>
      <c r="U49" s="339"/>
      <c r="V49" s="339"/>
      <c r="W49" s="339"/>
      <c r="X49" s="340"/>
      <c r="Y49" s="339"/>
      <c r="Z49" s="339"/>
      <c r="AA49" s="339"/>
      <c r="AB49" s="339"/>
      <c r="AC49" s="339"/>
      <c r="AD49" s="340"/>
      <c r="AE49" s="339"/>
      <c r="AF49" s="339"/>
      <c r="AG49" s="339"/>
      <c r="AH49" s="339"/>
      <c r="AI49" s="339"/>
      <c r="AJ49" s="340"/>
      <c r="AK49" s="339"/>
      <c r="AL49" s="339"/>
      <c r="AM49" s="302"/>
      <c r="AN49" s="302"/>
      <c r="AO49" s="302"/>
      <c r="AP49" s="333"/>
      <c r="AQ49" s="304"/>
    </row>
    <row r="50" spans="1:43" ht="13.5" customHeight="1" x14ac:dyDescent="0.2">
      <c r="A50" s="366"/>
      <c r="B50" s="365" t="s">
        <v>481</v>
      </c>
      <c r="C50" s="364">
        <f>SUM(C13:C25)-SUM(C35:C47)</f>
        <v>0</v>
      </c>
      <c r="D50" s="364">
        <f>SUM(D13:D25)-SUM(D35:D47)</f>
        <v>0</v>
      </c>
      <c r="E50" s="363"/>
      <c r="F50" s="363"/>
      <c r="G50" s="363"/>
      <c r="H50" s="362"/>
      <c r="I50" s="363"/>
      <c r="J50" s="363"/>
      <c r="K50" s="363"/>
      <c r="L50" s="361"/>
      <c r="M50" s="363"/>
      <c r="N50" s="362"/>
      <c r="O50" s="363"/>
      <c r="P50" s="363"/>
      <c r="Q50" s="363"/>
      <c r="R50" s="361"/>
      <c r="S50" s="363"/>
      <c r="T50" s="362"/>
      <c r="U50" s="363"/>
      <c r="V50" s="363"/>
      <c r="W50" s="363"/>
      <c r="X50" s="361"/>
      <c r="Y50" s="363"/>
      <c r="Z50" s="362"/>
      <c r="AA50" s="363"/>
      <c r="AB50" s="363"/>
      <c r="AC50" s="363"/>
      <c r="AD50" s="361"/>
      <c r="AE50" s="363"/>
      <c r="AF50" s="362"/>
      <c r="AG50" s="363"/>
      <c r="AH50" s="363"/>
      <c r="AI50" s="363"/>
      <c r="AJ50" s="361"/>
      <c r="AK50" s="363"/>
      <c r="AL50" s="362"/>
      <c r="AM50" s="362"/>
      <c r="AN50" s="362"/>
      <c r="AO50" s="362"/>
      <c r="AP50" s="361"/>
      <c r="AQ50" s="350"/>
    </row>
    <row r="51" spans="1:43" ht="13.5" customHeight="1" x14ac:dyDescent="0.25">
      <c r="A51" s="357"/>
      <c r="B51" s="356"/>
      <c r="C51" s="355"/>
      <c r="D51" s="355"/>
      <c r="E51" s="350"/>
      <c r="F51" s="350"/>
      <c r="G51" s="359"/>
      <c r="H51" s="359"/>
      <c r="I51" s="339"/>
      <c r="J51" s="339"/>
      <c r="K51" s="359"/>
      <c r="L51" s="340"/>
      <c r="M51" s="359"/>
      <c r="N51" s="359"/>
      <c r="O51" s="339"/>
      <c r="P51" s="339"/>
      <c r="Q51" s="359"/>
      <c r="R51" s="360"/>
      <c r="U51" s="339"/>
      <c r="V51" s="339"/>
      <c r="W51" s="359"/>
      <c r="X51" s="360"/>
      <c r="AA51" s="339"/>
      <c r="AB51" s="339"/>
      <c r="AC51" s="359"/>
      <c r="AD51" s="340"/>
      <c r="AE51" s="359"/>
      <c r="AF51" s="359"/>
      <c r="AG51" s="339"/>
      <c r="AH51" s="339"/>
      <c r="AI51" s="359"/>
      <c r="AJ51" s="340"/>
      <c r="AK51" s="359"/>
      <c r="AL51" s="359"/>
      <c r="AM51" s="302"/>
      <c r="AN51" s="302"/>
      <c r="AO51" s="359"/>
      <c r="AP51" s="338"/>
      <c r="AQ51" s="304"/>
    </row>
    <row r="52" spans="1:43" ht="13.5" customHeight="1" x14ac:dyDescent="0.2">
      <c r="A52" s="357"/>
      <c r="B52" s="356" t="s">
        <v>482</v>
      </c>
      <c r="C52" s="355">
        <v>0</v>
      </c>
      <c r="D52" s="355">
        <v>0</v>
      </c>
      <c r="E52" s="350"/>
      <c r="F52" s="350"/>
      <c r="G52" s="339"/>
      <c r="H52" s="339"/>
      <c r="I52" s="339"/>
      <c r="J52" s="339"/>
      <c r="K52" s="339"/>
      <c r="L52" s="340"/>
      <c r="M52" s="339"/>
      <c r="N52" s="339"/>
      <c r="O52" s="339"/>
      <c r="P52" s="339"/>
      <c r="Q52" s="339"/>
      <c r="R52" s="340"/>
      <c r="S52" s="339"/>
      <c r="T52" s="339"/>
      <c r="U52" s="339"/>
      <c r="V52" s="339"/>
      <c r="W52" s="339"/>
      <c r="X52" s="340"/>
      <c r="Y52" s="339"/>
      <c r="Z52" s="339"/>
      <c r="AA52" s="339"/>
      <c r="AB52" s="339"/>
      <c r="AC52" s="339"/>
      <c r="AD52" s="340"/>
      <c r="AE52" s="339"/>
      <c r="AF52" s="339"/>
      <c r="AG52" s="339"/>
      <c r="AH52" s="339"/>
      <c r="AI52" s="339"/>
      <c r="AJ52" s="340"/>
      <c r="AK52" s="339"/>
      <c r="AL52" s="339"/>
      <c r="AM52" s="302"/>
      <c r="AN52" s="302"/>
      <c r="AO52" s="302"/>
      <c r="AP52" s="333"/>
      <c r="AQ52" s="304"/>
    </row>
    <row r="53" spans="1:43" ht="13.5" customHeight="1" x14ac:dyDescent="0.2">
      <c r="A53" s="357"/>
      <c r="B53" s="356" t="s">
        <v>483</v>
      </c>
      <c r="C53" s="355">
        <f t="shared" ref="C53:D53" si="0">IF(C50&gt;0,C50*0.2922,0)</f>
        <v>0</v>
      </c>
      <c r="D53" s="355">
        <f t="shared" si="0"/>
        <v>0</v>
      </c>
      <c r="E53" s="350"/>
      <c r="F53" s="350"/>
      <c r="G53" s="339"/>
      <c r="H53" s="339"/>
      <c r="I53" s="339"/>
      <c r="J53" s="339"/>
      <c r="K53" s="339"/>
      <c r="L53" s="340"/>
      <c r="M53" s="339"/>
      <c r="N53" s="339"/>
      <c r="O53" s="339"/>
      <c r="P53" s="339"/>
      <c r="Q53" s="339"/>
      <c r="R53" s="340"/>
      <c r="S53" s="339"/>
      <c r="T53" s="339"/>
      <c r="U53" s="339"/>
      <c r="V53" s="339"/>
      <c r="W53" s="339"/>
      <c r="X53" s="340"/>
      <c r="Y53" s="339"/>
      <c r="Z53" s="339"/>
      <c r="AA53" s="339"/>
      <c r="AB53" s="339"/>
      <c r="AC53" s="339"/>
      <c r="AD53" s="340"/>
      <c r="AE53" s="339"/>
      <c r="AF53" s="339"/>
      <c r="AG53" s="339"/>
      <c r="AH53" s="339"/>
      <c r="AI53" s="339"/>
      <c r="AJ53" s="340"/>
      <c r="AK53" s="339"/>
      <c r="AL53" s="339"/>
      <c r="AM53" s="339"/>
      <c r="AN53" s="339"/>
      <c r="AO53" s="339"/>
      <c r="AP53" s="358"/>
      <c r="AQ53" s="304"/>
    </row>
    <row r="54" spans="1:43" ht="13.5" customHeight="1" x14ac:dyDescent="0.2">
      <c r="A54" s="357"/>
      <c r="B54" s="356"/>
      <c r="C54" s="355"/>
      <c r="D54" s="355"/>
      <c r="E54" s="350"/>
      <c r="F54" s="350"/>
      <c r="G54" s="339"/>
      <c r="H54" s="339"/>
      <c r="I54" s="339"/>
      <c r="J54" s="339"/>
      <c r="K54" s="339"/>
      <c r="L54" s="340"/>
      <c r="M54" s="339"/>
      <c r="N54" s="339"/>
      <c r="O54" s="339"/>
      <c r="P54" s="339"/>
      <c r="Q54" s="339"/>
      <c r="R54" s="340"/>
      <c r="S54" s="339"/>
      <c r="T54" s="339"/>
      <c r="U54" s="339"/>
      <c r="V54" s="339"/>
      <c r="W54" s="339"/>
      <c r="X54" s="340"/>
      <c r="Y54" s="339"/>
      <c r="Z54" s="339"/>
      <c r="AA54" s="339"/>
      <c r="AB54" s="339"/>
      <c r="AC54" s="339"/>
      <c r="AD54" s="340"/>
      <c r="AE54" s="339"/>
      <c r="AF54" s="339"/>
      <c r="AG54" s="339"/>
      <c r="AH54" s="339"/>
      <c r="AI54" s="339"/>
      <c r="AJ54" s="340"/>
      <c r="AK54" s="339"/>
      <c r="AL54" s="339"/>
      <c r="AM54" s="302"/>
      <c r="AN54" s="302"/>
      <c r="AO54" s="302"/>
      <c r="AP54" s="343"/>
      <c r="AQ54" s="304"/>
    </row>
    <row r="55" spans="1:43" ht="13.5" customHeight="1" x14ac:dyDescent="0.2">
      <c r="A55" s="784" t="s">
        <v>484</v>
      </c>
      <c r="B55" s="782"/>
      <c r="C55" s="354">
        <f t="shared" ref="C55:D55" si="1">C50-C52-C53</f>
        <v>0</v>
      </c>
      <c r="D55" s="354">
        <f t="shared" si="1"/>
        <v>0</v>
      </c>
      <c r="E55" s="352"/>
      <c r="F55" s="352"/>
      <c r="G55" s="352"/>
      <c r="H55" s="352"/>
      <c r="I55" s="352"/>
      <c r="J55" s="352"/>
      <c r="K55" s="352"/>
      <c r="L55" s="353"/>
      <c r="M55" s="352"/>
      <c r="N55" s="352"/>
      <c r="O55" s="352"/>
      <c r="P55" s="352"/>
      <c r="Q55" s="352"/>
      <c r="R55" s="353"/>
      <c r="S55" s="352"/>
      <c r="T55" s="352"/>
      <c r="U55" s="352"/>
      <c r="V55" s="352"/>
      <c r="W55" s="352"/>
      <c r="X55" s="353"/>
      <c r="Y55" s="352"/>
      <c r="Z55" s="352"/>
      <c r="AA55" s="352"/>
      <c r="AB55" s="352"/>
      <c r="AC55" s="352"/>
      <c r="AD55" s="353"/>
      <c r="AE55" s="352"/>
      <c r="AF55" s="352"/>
      <c r="AG55" s="352"/>
      <c r="AH55" s="352"/>
      <c r="AI55" s="352"/>
      <c r="AJ55" s="353"/>
      <c r="AK55" s="352"/>
      <c r="AL55" s="352"/>
      <c r="AM55" s="352"/>
      <c r="AN55" s="352"/>
      <c r="AO55" s="352"/>
      <c r="AP55" s="351"/>
      <c r="AQ55" s="350"/>
    </row>
    <row r="56" spans="1:43" ht="13.5" customHeight="1" x14ac:dyDescent="0.2">
      <c r="A56" s="800" t="s">
        <v>485</v>
      </c>
      <c r="B56" s="782"/>
      <c r="C56" s="316">
        <f>C55</f>
        <v>0</v>
      </c>
      <c r="D56" s="316">
        <f t="shared" ref="D56" si="2">C56+D55</f>
        <v>0</v>
      </c>
      <c r="E56" s="314"/>
      <c r="F56" s="314"/>
      <c r="G56" s="320"/>
      <c r="H56" s="320"/>
      <c r="I56" s="320"/>
      <c r="J56" s="320"/>
      <c r="K56" s="320"/>
      <c r="L56" s="341"/>
      <c r="M56" s="320"/>
      <c r="N56" s="320"/>
      <c r="O56" s="320"/>
      <c r="P56" s="320"/>
      <c r="Q56" s="320"/>
      <c r="R56" s="341"/>
      <c r="S56" s="320"/>
      <c r="T56" s="320"/>
      <c r="U56" s="320"/>
      <c r="V56" s="320"/>
      <c r="W56" s="320"/>
      <c r="X56" s="341"/>
      <c r="Y56" s="320"/>
      <c r="Z56" s="320"/>
      <c r="AA56" s="320"/>
      <c r="AB56" s="320"/>
      <c r="AC56" s="320"/>
      <c r="AD56" s="341"/>
      <c r="AE56" s="320"/>
      <c r="AF56" s="320"/>
      <c r="AG56" s="320"/>
      <c r="AH56" s="320"/>
      <c r="AI56" s="320"/>
      <c r="AJ56" s="341"/>
      <c r="AK56" s="320"/>
      <c r="AL56" s="320"/>
      <c r="AM56" s="320"/>
      <c r="AN56" s="320"/>
      <c r="AO56" s="320"/>
      <c r="AP56" s="349"/>
      <c r="AQ56" s="304"/>
    </row>
    <row r="57" spans="1:43" ht="13.5" customHeight="1" x14ac:dyDescent="0.2">
      <c r="A57" s="781" t="s">
        <v>486</v>
      </c>
      <c r="B57" s="782"/>
      <c r="C57" s="348"/>
      <c r="D57" s="348"/>
      <c r="E57" s="347"/>
      <c r="F57" s="347"/>
      <c r="G57" s="345"/>
      <c r="H57" s="345"/>
      <c r="I57" s="345"/>
      <c r="J57" s="345"/>
      <c r="K57" s="345"/>
      <c r="L57" s="346"/>
      <c r="M57" s="345"/>
      <c r="N57" s="345"/>
      <c r="O57" s="345"/>
      <c r="P57" s="345"/>
      <c r="Q57" s="339"/>
      <c r="R57" s="340"/>
      <c r="S57" s="339"/>
      <c r="T57" s="337"/>
      <c r="U57" s="337"/>
      <c r="V57" s="337"/>
      <c r="W57" s="337"/>
      <c r="X57" s="338"/>
      <c r="Y57" s="337"/>
      <c r="Z57" s="337"/>
      <c r="AA57" s="337"/>
      <c r="AB57" s="337"/>
      <c r="AC57" s="337"/>
      <c r="AD57" s="338"/>
      <c r="AE57" s="337"/>
      <c r="AF57" s="337"/>
      <c r="AG57" s="337"/>
      <c r="AH57" s="337"/>
      <c r="AI57" s="337"/>
      <c r="AJ57" s="338"/>
      <c r="AK57" s="337"/>
      <c r="AL57" s="337"/>
      <c r="AM57" s="302"/>
      <c r="AN57" s="302"/>
      <c r="AO57" s="302"/>
      <c r="AP57" s="343"/>
      <c r="AQ57" s="304"/>
    </row>
    <row r="58" spans="1:43" ht="13.5" customHeight="1" x14ac:dyDescent="0.2">
      <c r="A58" s="783" t="s">
        <v>465</v>
      </c>
      <c r="B58" s="782"/>
      <c r="C58" s="316"/>
      <c r="D58" s="316"/>
      <c r="E58" s="314"/>
      <c r="F58" s="314"/>
      <c r="G58" s="320"/>
      <c r="H58" s="320"/>
      <c r="I58" s="320"/>
      <c r="J58" s="320"/>
      <c r="K58" s="320"/>
      <c r="L58" s="341"/>
      <c r="M58" s="320"/>
      <c r="N58" s="320"/>
      <c r="O58" s="339"/>
      <c r="P58" s="339"/>
      <c r="Q58" s="339"/>
      <c r="R58" s="340"/>
      <c r="S58" s="339"/>
      <c r="T58" s="337"/>
      <c r="U58" s="337"/>
      <c r="V58" s="337"/>
      <c r="W58" s="337"/>
      <c r="X58" s="338"/>
      <c r="Y58" s="337"/>
      <c r="Z58" s="337"/>
      <c r="AA58" s="337"/>
      <c r="AB58" s="337"/>
      <c r="AC58" s="337"/>
      <c r="AD58" s="338"/>
      <c r="AE58" s="337"/>
      <c r="AF58" s="337"/>
      <c r="AG58" s="337"/>
      <c r="AH58" s="337"/>
      <c r="AI58" s="337"/>
      <c r="AJ58" s="338"/>
      <c r="AK58" s="337"/>
      <c r="AL58" s="337"/>
      <c r="AM58" s="302"/>
      <c r="AN58" s="302"/>
      <c r="AO58" s="302"/>
      <c r="AP58" s="343"/>
      <c r="AQ58" s="304"/>
    </row>
    <row r="59" spans="1:43" ht="13.5" customHeight="1" x14ac:dyDescent="0.2">
      <c r="A59" s="328"/>
      <c r="B59" s="327"/>
      <c r="C59" s="316"/>
      <c r="D59" s="316"/>
      <c r="E59" s="344"/>
      <c r="F59" s="314"/>
      <c r="G59" s="320"/>
      <c r="H59" s="320"/>
      <c r="I59" s="320"/>
      <c r="J59" s="320"/>
      <c r="K59" s="320"/>
      <c r="L59" s="341"/>
      <c r="M59" s="320"/>
      <c r="N59" s="320"/>
      <c r="O59" s="320"/>
      <c r="P59" s="320"/>
      <c r="Q59" s="320"/>
      <c r="R59" s="341"/>
      <c r="S59" s="320"/>
      <c r="T59" s="320"/>
      <c r="U59" s="320"/>
      <c r="W59" s="320"/>
      <c r="X59" s="338"/>
      <c r="Y59" s="337"/>
      <c r="Z59" s="337"/>
      <c r="AA59" s="337"/>
      <c r="AB59" s="337"/>
      <c r="AC59" s="337"/>
      <c r="AD59" s="338"/>
      <c r="AE59" s="337"/>
      <c r="AF59" s="337"/>
      <c r="AG59" s="337"/>
      <c r="AH59" s="337"/>
      <c r="AI59" s="337"/>
      <c r="AJ59" s="338"/>
      <c r="AK59" s="337"/>
      <c r="AL59" s="337"/>
      <c r="AM59" s="302"/>
      <c r="AN59" s="302"/>
      <c r="AO59" s="302"/>
      <c r="AP59" s="333"/>
      <c r="AQ59" s="304"/>
    </row>
    <row r="60" spans="1:43" ht="13.5" customHeight="1" x14ac:dyDescent="0.2">
      <c r="A60" s="328"/>
      <c r="B60" s="327"/>
      <c r="C60" s="316"/>
      <c r="D60" s="316"/>
      <c r="E60" s="314"/>
      <c r="F60" s="314"/>
      <c r="G60" s="320"/>
      <c r="H60" s="320"/>
      <c r="I60" s="320"/>
      <c r="J60" s="320"/>
      <c r="K60" s="320"/>
      <c r="L60" s="341"/>
      <c r="M60" s="320"/>
      <c r="N60" s="320"/>
      <c r="O60" s="302"/>
      <c r="Q60" s="301"/>
      <c r="R60" s="343"/>
      <c r="S60" s="339"/>
      <c r="T60" s="337"/>
      <c r="V60" s="337"/>
      <c r="W60" s="302"/>
      <c r="X60" s="338"/>
      <c r="Y60" s="337"/>
      <c r="Z60" s="337"/>
      <c r="AA60" s="337"/>
      <c r="AB60" s="337"/>
      <c r="AC60" s="337"/>
      <c r="AD60" s="338"/>
      <c r="AE60" s="337"/>
      <c r="AF60" s="337"/>
      <c r="AG60" s="337"/>
      <c r="AH60" s="337"/>
      <c r="AI60" s="337"/>
      <c r="AJ60" s="338"/>
      <c r="AK60" s="337"/>
      <c r="AL60" s="337"/>
      <c r="AM60" s="302"/>
      <c r="AN60" s="302"/>
      <c r="AO60" s="302"/>
      <c r="AP60" s="333"/>
      <c r="AQ60" s="304"/>
    </row>
    <row r="61" spans="1:43" ht="13.5" customHeight="1" x14ac:dyDescent="0.2">
      <c r="A61" s="328"/>
      <c r="B61" s="327"/>
      <c r="C61" s="316"/>
      <c r="D61" s="316"/>
      <c r="E61" s="314"/>
      <c r="F61" s="314"/>
      <c r="G61" s="320"/>
      <c r="H61" s="320"/>
      <c r="I61" s="320"/>
      <c r="J61" s="320"/>
      <c r="K61" s="320"/>
      <c r="L61" s="342"/>
      <c r="M61" s="320"/>
      <c r="N61" s="320"/>
      <c r="O61" s="339"/>
      <c r="P61" s="339"/>
      <c r="Q61" s="339"/>
      <c r="R61" s="340"/>
      <c r="S61" s="301"/>
      <c r="T61" s="337"/>
      <c r="U61" s="301"/>
      <c r="V61" s="337"/>
      <c r="W61" s="337"/>
      <c r="X61" s="338"/>
      <c r="Y61" s="337"/>
      <c r="Z61" s="337"/>
      <c r="AA61" s="337"/>
      <c r="AB61" s="337"/>
      <c r="AC61" s="337"/>
      <c r="AD61" s="338"/>
      <c r="AE61" s="337"/>
      <c r="AF61" s="337"/>
      <c r="AG61" s="337"/>
      <c r="AH61" s="337"/>
      <c r="AI61" s="337"/>
      <c r="AJ61" s="338"/>
      <c r="AK61" s="337"/>
      <c r="AL61" s="337"/>
      <c r="AM61" s="302"/>
      <c r="AN61" s="302"/>
      <c r="AO61" s="302"/>
      <c r="AP61" s="333"/>
      <c r="AQ61" s="304"/>
    </row>
    <row r="62" spans="1:43" ht="13.5" customHeight="1" x14ac:dyDescent="0.2">
      <c r="A62" s="786" t="s">
        <v>467</v>
      </c>
      <c r="B62" s="782"/>
      <c r="C62" s="316"/>
      <c r="D62" s="316"/>
      <c r="E62" s="314"/>
      <c r="F62" s="314"/>
      <c r="G62" s="320"/>
      <c r="H62" s="320"/>
      <c r="I62" s="320"/>
      <c r="J62" s="320"/>
      <c r="K62" s="320"/>
      <c r="L62" s="341"/>
      <c r="M62" s="320"/>
      <c r="N62" s="320"/>
      <c r="O62" s="339"/>
      <c r="P62" s="339"/>
      <c r="Q62" s="339"/>
      <c r="R62" s="340"/>
      <c r="S62" s="339"/>
      <c r="T62" s="337"/>
      <c r="U62" s="337"/>
      <c r="V62" s="337"/>
      <c r="W62" s="337"/>
      <c r="X62" s="338"/>
      <c r="Y62" s="337"/>
      <c r="Z62" s="337"/>
      <c r="AA62" s="337"/>
      <c r="AB62" s="337"/>
      <c r="AC62" s="337"/>
      <c r="AD62" s="338"/>
      <c r="AE62" s="337"/>
      <c r="AF62" s="337"/>
      <c r="AG62" s="337"/>
      <c r="AH62" s="337"/>
      <c r="AI62" s="337"/>
      <c r="AJ62" s="338"/>
      <c r="AK62" s="337"/>
      <c r="AL62" s="337"/>
      <c r="AM62" s="302"/>
      <c r="AN62" s="302"/>
      <c r="AO62" s="302"/>
      <c r="AP62" s="333"/>
      <c r="AQ62" s="304"/>
    </row>
    <row r="63" spans="1:43" ht="13.5" customHeight="1" x14ac:dyDescent="0.2">
      <c r="A63" s="328"/>
      <c r="B63" s="327" t="s">
        <v>487</v>
      </c>
      <c r="C63" s="336"/>
      <c r="D63" s="335"/>
      <c r="E63" s="322"/>
      <c r="F63" s="322"/>
      <c r="G63" s="321"/>
      <c r="H63" s="320"/>
      <c r="I63" s="319"/>
      <c r="J63" s="325"/>
      <c r="K63" s="325"/>
      <c r="L63" s="324"/>
      <c r="M63" s="334"/>
      <c r="N63" s="320"/>
      <c r="O63" s="319"/>
      <c r="P63" s="325"/>
      <c r="Q63" s="325"/>
      <c r="R63" s="324"/>
      <c r="S63" s="334"/>
      <c r="T63" s="320"/>
      <c r="U63" s="319"/>
      <c r="V63" s="325"/>
      <c r="W63" s="325"/>
      <c r="X63" s="324"/>
      <c r="Y63" s="334"/>
      <c r="Z63" s="320"/>
      <c r="AA63" s="319"/>
      <c r="AB63" s="325"/>
      <c r="AC63" s="325"/>
      <c r="AD63" s="324"/>
      <c r="AE63" s="334"/>
      <c r="AF63" s="320"/>
      <c r="AG63" s="319"/>
      <c r="AH63" s="325"/>
      <c r="AI63" s="325"/>
      <c r="AJ63" s="324"/>
      <c r="AK63" s="334"/>
      <c r="AL63" s="320"/>
      <c r="AM63" s="302"/>
      <c r="AN63" s="302"/>
      <c r="AO63" s="302"/>
      <c r="AP63" s="333"/>
      <c r="AQ63" s="304"/>
    </row>
    <row r="64" spans="1:43" ht="13.5" customHeight="1" x14ac:dyDescent="0.2">
      <c r="A64" s="785" t="s">
        <v>488</v>
      </c>
      <c r="B64" s="782"/>
      <c r="C64" s="332">
        <f t="shared" ref="C64:D64" si="3">SUM(C59:C61)-C63</f>
        <v>0</v>
      </c>
      <c r="D64" s="332">
        <f t="shared" si="3"/>
        <v>0</v>
      </c>
      <c r="E64" s="330"/>
      <c r="F64" s="330"/>
      <c r="G64" s="330"/>
      <c r="H64" s="331"/>
      <c r="I64" s="330"/>
      <c r="J64" s="330"/>
      <c r="K64" s="330"/>
      <c r="L64" s="329"/>
      <c r="M64" s="330"/>
      <c r="N64" s="330"/>
      <c r="O64" s="330"/>
      <c r="P64" s="331"/>
      <c r="Q64" s="330"/>
      <c r="R64" s="329"/>
      <c r="S64" s="330"/>
      <c r="T64" s="330"/>
      <c r="U64" s="330"/>
      <c r="V64" s="331"/>
      <c r="W64" s="330"/>
      <c r="X64" s="329"/>
      <c r="Y64" s="330"/>
      <c r="Z64" s="330"/>
      <c r="AA64" s="330"/>
      <c r="AB64" s="331"/>
      <c r="AC64" s="330"/>
      <c r="AD64" s="329"/>
      <c r="AE64" s="330"/>
      <c r="AF64" s="330"/>
      <c r="AG64" s="330"/>
      <c r="AH64" s="330"/>
      <c r="AI64" s="330"/>
      <c r="AJ64" s="329"/>
      <c r="AK64" s="330"/>
      <c r="AL64" s="330"/>
      <c r="AM64" s="330"/>
      <c r="AN64" s="330"/>
      <c r="AO64" s="330"/>
      <c r="AP64" s="329"/>
      <c r="AQ64" s="314"/>
    </row>
    <row r="65" spans="1:43" ht="13.5" customHeight="1" x14ac:dyDescent="0.2">
      <c r="A65" s="328"/>
      <c r="B65" s="327"/>
      <c r="C65" s="326"/>
      <c r="D65" s="326"/>
      <c r="E65" s="322"/>
      <c r="F65" s="322"/>
      <c r="G65" s="321"/>
      <c r="H65" s="320"/>
      <c r="I65" s="319"/>
      <c r="J65" s="325"/>
      <c r="K65" s="325"/>
      <c r="L65" s="324"/>
      <c r="M65" s="322"/>
      <c r="N65" s="322"/>
      <c r="O65" s="321"/>
      <c r="P65" s="320"/>
      <c r="Q65" s="319"/>
      <c r="R65" s="318"/>
      <c r="S65" s="323"/>
      <c r="T65" s="322"/>
      <c r="U65" s="321"/>
      <c r="V65" s="320"/>
      <c r="W65" s="319"/>
      <c r="X65" s="318"/>
      <c r="Y65" s="323"/>
      <c r="Z65" s="322"/>
      <c r="AA65" s="321"/>
      <c r="AB65" s="320"/>
      <c r="AC65" s="319"/>
      <c r="AD65" s="318"/>
      <c r="AE65" s="476"/>
      <c r="AF65" s="477"/>
      <c r="AG65" s="477"/>
      <c r="AH65" s="477"/>
      <c r="AI65" s="477"/>
      <c r="AJ65" s="478"/>
      <c r="AK65" s="477"/>
      <c r="AL65" s="477"/>
      <c r="AM65" s="477"/>
      <c r="AN65" s="477"/>
      <c r="AO65" s="477"/>
      <c r="AP65" s="478"/>
      <c r="AQ65" s="314"/>
    </row>
    <row r="66" spans="1:43" ht="13.5" customHeight="1" x14ac:dyDescent="0.2">
      <c r="A66" s="787" t="s">
        <v>489</v>
      </c>
      <c r="B66" s="788"/>
      <c r="C66" s="316"/>
      <c r="D66" s="316"/>
      <c r="E66" s="314"/>
      <c r="F66" s="314"/>
      <c r="G66" s="314"/>
      <c r="H66" s="314"/>
      <c r="I66" s="314"/>
      <c r="J66" s="314"/>
      <c r="K66" s="314"/>
      <c r="L66" s="317"/>
      <c r="M66" s="314"/>
      <c r="N66" s="314"/>
      <c r="O66" s="314"/>
      <c r="P66" s="314"/>
      <c r="Q66" s="314"/>
      <c r="R66" s="317"/>
      <c r="S66" s="314"/>
      <c r="T66" s="314"/>
      <c r="U66" s="314"/>
      <c r="V66" s="314"/>
      <c r="W66" s="314"/>
      <c r="X66" s="317"/>
      <c r="Y66" s="314"/>
      <c r="Z66" s="314"/>
      <c r="AA66" s="314"/>
      <c r="AB66" s="314"/>
      <c r="AC66" s="314"/>
      <c r="AD66" s="317"/>
      <c r="AE66" s="314"/>
      <c r="AF66" s="314"/>
      <c r="AG66" s="314"/>
      <c r="AH66" s="314"/>
      <c r="AI66" s="314"/>
      <c r="AJ66" s="314"/>
      <c r="AK66" s="314"/>
      <c r="AL66" s="314"/>
      <c r="AM66" s="314"/>
      <c r="AN66" s="314"/>
      <c r="AO66" s="314"/>
      <c r="AP66" s="314"/>
      <c r="AQ66" s="304"/>
    </row>
    <row r="67" spans="1:43" ht="13.5" customHeight="1" x14ac:dyDescent="0.2">
      <c r="A67" s="789" t="s">
        <v>490</v>
      </c>
      <c r="B67" s="790"/>
      <c r="C67" s="316"/>
      <c r="D67" s="316"/>
      <c r="E67" s="314"/>
      <c r="F67" s="314"/>
      <c r="G67" s="314"/>
      <c r="H67" s="314"/>
      <c r="I67" s="314"/>
      <c r="J67" s="314"/>
      <c r="K67" s="314"/>
      <c r="L67" s="315"/>
      <c r="M67" s="314"/>
      <c r="N67" s="314"/>
      <c r="O67" s="314"/>
      <c r="P67" s="314"/>
      <c r="Q67" s="314"/>
      <c r="R67" s="315"/>
      <c r="S67" s="314"/>
      <c r="T67" s="314"/>
      <c r="U67" s="314"/>
      <c r="V67" s="314"/>
      <c r="W67" s="314"/>
      <c r="X67" s="315"/>
      <c r="Y67" s="314"/>
      <c r="Z67" s="314"/>
      <c r="AA67" s="314"/>
      <c r="AB67" s="314"/>
      <c r="AC67" s="314"/>
      <c r="AD67" s="315"/>
      <c r="AE67" s="314"/>
      <c r="AF67" s="314"/>
      <c r="AG67" s="314"/>
      <c r="AH67" s="314"/>
      <c r="AI67" s="314"/>
      <c r="AJ67" s="314"/>
      <c r="AK67" s="314"/>
      <c r="AL67" s="314"/>
      <c r="AM67" s="314"/>
      <c r="AN67" s="314"/>
      <c r="AO67" s="314"/>
      <c r="AP67" s="314"/>
      <c r="AQ67" s="304"/>
    </row>
    <row r="68" spans="1:43" ht="13.5" customHeight="1" thickBot="1" x14ac:dyDescent="0.25">
      <c r="A68" s="777" t="s">
        <v>451</v>
      </c>
      <c r="B68" s="778"/>
      <c r="C68" s="313">
        <f>C7+C55+C64</f>
        <v>0</v>
      </c>
      <c r="D68" s="313">
        <f>D55+D64+D7</f>
        <v>0</v>
      </c>
      <c r="E68" s="312"/>
      <c r="F68" s="312"/>
      <c r="G68" s="309"/>
      <c r="H68" s="311"/>
      <c r="I68" s="311"/>
      <c r="J68" s="310"/>
      <c r="K68" s="310"/>
      <c r="L68" s="310"/>
      <c r="M68" s="310"/>
      <c r="N68" s="309"/>
      <c r="O68" s="311"/>
      <c r="P68" s="310"/>
      <c r="Q68" s="310"/>
      <c r="R68" s="310"/>
      <c r="S68" s="310"/>
      <c r="T68" s="309"/>
      <c r="U68" s="311"/>
      <c r="V68" s="310"/>
      <c r="W68" s="310"/>
      <c r="X68" s="310"/>
      <c r="Y68" s="310"/>
      <c r="Z68" s="309"/>
      <c r="AA68" s="311"/>
      <c r="AB68" s="310"/>
      <c r="AC68" s="310"/>
      <c r="AD68" s="310"/>
      <c r="AE68" s="310"/>
      <c r="AF68" s="309"/>
      <c r="AG68" s="310"/>
      <c r="AH68" s="310"/>
      <c r="AI68" s="310"/>
      <c r="AJ68" s="310"/>
      <c r="AK68" s="310"/>
      <c r="AL68" s="309"/>
      <c r="AM68" s="309"/>
      <c r="AN68" s="309"/>
      <c r="AO68" s="309"/>
      <c r="AP68" s="309"/>
      <c r="AQ68" s="308"/>
    </row>
    <row r="69" spans="1:43" ht="13.5" customHeight="1" thickTop="1" x14ac:dyDescent="0.2">
      <c r="A69" s="779"/>
      <c r="B69" s="780"/>
      <c r="C69" s="307"/>
      <c r="D69" s="306"/>
      <c r="E69" s="306"/>
      <c r="F69" s="306"/>
      <c r="G69" s="306"/>
      <c r="H69" s="306"/>
      <c r="I69" s="306"/>
      <c r="J69" s="306"/>
      <c r="K69" s="306"/>
      <c r="L69" s="306"/>
      <c r="M69" s="306"/>
      <c r="N69" s="306"/>
      <c r="O69" s="306"/>
      <c r="P69" s="306"/>
      <c r="Q69" s="306"/>
      <c r="R69" s="306"/>
      <c r="S69" s="306"/>
      <c r="T69" s="306"/>
      <c r="U69" s="306"/>
      <c r="V69" s="306"/>
      <c r="W69" s="306"/>
      <c r="X69" s="306"/>
      <c r="Y69" s="306"/>
      <c r="Z69" s="306"/>
      <c r="AA69" s="306"/>
      <c r="AB69" s="306"/>
      <c r="AC69" s="306"/>
      <c r="AD69" s="306"/>
      <c r="AE69" s="306"/>
      <c r="AF69" s="306"/>
      <c r="AG69" s="306"/>
      <c r="AH69" s="306"/>
      <c r="AI69" s="306"/>
      <c r="AJ69" s="306"/>
      <c r="AK69" s="306"/>
      <c r="AL69" s="306"/>
      <c r="AM69" s="302"/>
      <c r="AN69" s="302"/>
      <c r="AO69" s="302"/>
      <c r="AP69" s="302"/>
      <c r="AQ69" s="304"/>
    </row>
    <row r="70" spans="1:43" ht="13.5" customHeight="1" x14ac:dyDescent="0.2">
      <c r="A70" s="303"/>
      <c r="B70" s="302"/>
      <c r="C70" s="302"/>
      <c r="D70" s="302"/>
      <c r="E70" s="302"/>
      <c r="F70" s="302"/>
      <c r="G70" s="302"/>
      <c r="H70" s="302"/>
      <c r="I70" s="302"/>
      <c r="J70" s="302"/>
      <c r="K70" s="302"/>
      <c r="L70" s="302"/>
      <c r="M70" s="302"/>
      <c r="N70" s="302"/>
      <c r="O70" s="302"/>
      <c r="P70" s="302"/>
      <c r="Q70" s="302"/>
      <c r="R70" s="302"/>
      <c r="S70" s="302"/>
      <c r="T70" s="302"/>
      <c r="U70" s="302"/>
      <c r="V70" s="302"/>
      <c r="W70" s="302"/>
      <c r="X70" s="302"/>
      <c r="Y70" s="302"/>
      <c r="Z70" s="302"/>
      <c r="AA70" s="302"/>
      <c r="AB70" s="302"/>
      <c r="AC70" s="302"/>
      <c r="AD70" s="302"/>
      <c r="AE70" s="302"/>
      <c r="AF70" s="302"/>
      <c r="AG70" s="302"/>
      <c r="AH70" s="302"/>
      <c r="AI70" s="302"/>
      <c r="AJ70" s="302"/>
      <c r="AK70" s="302"/>
      <c r="AL70" s="302"/>
      <c r="AM70" s="302"/>
      <c r="AN70" s="302"/>
      <c r="AO70" s="302"/>
      <c r="AP70" s="302"/>
      <c r="AQ70" s="304"/>
    </row>
    <row r="71" spans="1:43" ht="13.5" customHeight="1" x14ac:dyDescent="0.25">
      <c r="A71" s="305"/>
      <c r="B71" s="302"/>
      <c r="C71" s="302"/>
      <c r="D71" s="302"/>
      <c r="E71" s="302"/>
      <c r="F71" s="302"/>
      <c r="G71" s="302"/>
      <c r="H71" s="302"/>
      <c r="I71" s="302"/>
      <c r="J71" s="302"/>
      <c r="K71" s="302"/>
      <c r="L71" s="302"/>
      <c r="M71" s="302"/>
      <c r="N71" s="302"/>
      <c r="O71" s="302"/>
      <c r="P71" s="302"/>
      <c r="Q71" s="302"/>
      <c r="R71" s="302"/>
      <c r="S71" s="302"/>
      <c r="T71" s="302"/>
      <c r="U71" s="302"/>
      <c r="V71" s="302"/>
      <c r="W71" s="302"/>
      <c r="X71" s="302"/>
      <c r="Y71" s="302"/>
      <c r="Z71" s="302"/>
      <c r="AA71" s="302"/>
      <c r="AB71" s="302"/>
      <c r="AC71" s="302"/>
      <c r="AD71" s="302"/>
      <c r="AE71" s="302"/>
      <c r="AF71" s="302"/>
      <c r="AG71" s="302"/>
      <c r="AH71" s="302"/>
      <c r="AI71" s="302"/>
      <c r="AJ71" s="302"/>
      <c r="AK71" s="302"/>
      <c r="AL71" s="302"/>
      <c r="AM71" s="302"/>
      <c r="AN71" s="302"/>
      <c r="AO71" s="302"/>
      <c r="AP71" s="302"/>
      <c r="AQ71" s="304"/>
    </row>
    <row r="72" spans="1:43" ht="13.5" customHeight="1" x14ac:dyDescent="0.2">
      <c r="A72" s="303"/>
      <c r="B72" s="302"/>
      <c r="C72" s="302"/>
      <c r="D72" s="302"/>
      <c r="E72" s="302"/>
      <c r="F72" s="302"/>
      <c r="G72" s="302"/>
      <c r="H72" s="302"/>
      <c r="I72" s="302"/>
      <c r="J72" s="302"/>
      <c r="K72" s="302"/>
      <c r="L72" s="302"/>
      <c r="M72" s="302"/>
      <c r="N72" s="302"/>
      <c r="O72" s="302"/>
      <c r="P72" s="302"/>
      <c r="Q72" s="302"/>
      <c r="R72" s="302"/>
      <c r="S72" s="302"/>
      <c r="T72" s="302"/>
      <c r="U72" s="302"/>
      <c r="V72" s="302"/>
      <c r="W72" s="302"/>
      <c r="X72" s="302"/>
      <c r="Y72" s="302"/>
      <c r="Z72" s="302"/>
      <c r="AA72" s="302"/>
      <c r="AB72" s="302"/>
      <c r="AC72" s="302"/>
      <c r="AD72" s="302"/>
      <c r="AE72" s="302"/>
      <c r="AF72" s="302"/>
      <c r="AG72" s="302"/>
      <c r="AH72" s="302"/>
      <c r="AI72" s="302"/>
      <c r="AJ72" s="302"/>
      <c r="AK72" s="302"/>
      <c r="AL72" s="302"/>
      <c r="AM72" s="302"/>
      <c r="AN72" s="302"/>
      <c r="AO72" s="302"/>
      <c r="AP72" s="302"/>
      <c r="AQ72" s="304"/>
    </row>
    <row r="73" spans="1:43" ht="13.5" customHeight="1" x14ac:dyDescent="0.2">
      <c r="A73" s="303"/>
      <c r="B73" s="302"/>
      <c r="C73" s="302"/>
      <c r="D73" s="302"/>
      <c r="E73" s="302"/>
      <c r="F73" s="302"/>
      <c r="G73" s="302"/>
      <c r="H73" s="303"/>
      <c r="I73" s="303"/>
      <c r="J73" s="303"/>
      <c r="K73" s="303"/>
      <c r="L73" s="303"/>
      <c r="M73" s="303"/>
      <c r="N73" s="303"/>
      <c r="O73" s="303"/>
      <c r="P73" s="303"/>
      <c r="Q73" s="303"/>
      <c r="R73" s="303"/>
      <c r="S73" s="303"/>
      <c r="T73" s="303"/>
      <c r="U73" s="303"/>
      <c r="V73" s="303"/>
      <c r="W73" s="303"/>
      <c r="X73" s="303"/>
      <c r="Y73" s="303"/>
      <c r="Z73" s="303"/>
      <c r="AA73" s="303"/>
      <c r="AB73" s="303"/>
      <c r="AC73" s="303"/>
      <c r="AD73" s="303"/>
      <c r="AE73" s="303"/>
      <c r="AF73" s="303"/>
      <c r="AG73" s="303"/>
      <c r="AH73" s="303"/>
      <c r="AI73" s="303"/>
      <c r="AJ73" s="303"/>
      <c r="AK73" s="303"/>
      <c r="AL73" s="303"/>
      <c r="AM73" s="302"/>
      <c r="AN73" s="302"/>
      <c r="AO73" s="302"/>
      <c r="AP73" s="302"/>
      <c r="AQ73" s="302"/>
    </row>
    <row r="74" spans="1:43" ht="13.5" customHeight="1" x14ac:dyDescent="0.2">
      <c r="A74" s="303"/>
      <c r="B74" s="302"/>
      <c r="C74" s="302"/>
      <c r="D74" s="302"/>
      <c r="E74" s="302"/>
      <c r="F74" s="302"/>
      <c r="G74" s="302"/>
      <c r="H74" s="302"/>
      <c r="I74" s="302"/>
      <c r="J74" s="302"/>
      <c r="K74" s="302"/>
      <c r="L74" s="302"/>
      <c r="M74" s="302"/>
      <c r="N74" s="302"/>
      <c r="O74" s="302"/>
      <c r="P74" s="302"/>
      <c r="Q74" s="302"/>
      <c r="R74" s="302"/>
      <c r="S74" s="302"/>
      <c r="T74" s="302"/>
      <c r="U74" s="302"/>
      <c r="V74" s="302"/>
      <c r="W74" s="302"/>
      <c r="X74" s="302"/>
      <c r="Y74" s="302"/>
      <c r="Z74" s="302"/>
      <c r="AA74" s="302"/>
      <c r="AB74" s="302"/>
      <c r="AC74" s="302"/>
      <c r="AD74" s="302"/>
      <c r="AE74" s="302"/>
      <c r="AF74" s="302"/>
      <c r="AG74" s="302"/>
      <c r="AH74" s="302"/>
      <c r="AI74" s="302"/>
      <c r="AJ74" s="302"/>
      <c r="AK74" s="302"/>
      <c r="AL74" s="302"/>
      <c r="AM74" s="302"/>
      <c r="AN74" s="302"/>
      <c r="AO74" s="302"/>
      <c r="AP74" s="302"/>
      <c r="AQ74" s="302"/>
    </row>
    <row r="75" spans="1:43" ht="13.5" customHeight="1" x14ac:dyDescent="0.2">
      <c r="A75" s="302"/>
      <c r="B75" s="302"/>
      <c r="C75" s="302"/>
      <c r="D75" s="302"/>
      <c r="E75" s="302"/>
      <c r="F75" s="302"/>
      <c r="G75" s="302"/>
      <c r="H75" s="302"/>
      <c r="I75" s="302"/>
      <c r="J75" s="302"/>
      <c r="K75" s="302"/>
      <c r="L75" s="302"/>
      <c r="M75" s="302"/>
      <c r="N75" s="302"/>
      <c r="O75" s="302"/>
      <c r="P75" s="302"/>
      <c r="Q75" s="302"/>
      <c r="R75" s="302"/>
      <c r="S75" s="302"/>
      <c r="T75" s="302"/>
      <c r="U75" s="302"/>
      <c r="V75" s="302"/>
      <c r="W75" s="302"/>
      <c r="X75" s="302"/>
      <c r="Y75" s="302"/>
      <c r="Z75" s="302"/>
      <c r="AA75" s="302"/>
      <c r="AB75" s="302"/>
      <c r="AC75" s="302"/>
      <c r="AD75" s="302"/>
      <c r="AE75" s="302"/>
      <c r="AF75" s="302"/>
      <c r="AG75" s="302"/>
      <c r="AH75" s="302"/>
      <c r="AI75" s="302"/>
      <c r="AJ75" s="302"/>
      <c r="AK75" s="302"/>
      <c r="AL75" s="302"/>
      <c r="AM75" s="302"/>
      <c r="AN75" s="302"/>
      <c r="AO75" s="302"/>
      <c r="AP75" s="302"/>
      <c r="AQ75" s="302"/>
    </row>
    <row r="76" spans="1:43" ht="13.5" customHeight="1" x14ac:dyDescent="0.2">
      <c r="A76" s="302"/>
      <c r="B76" s="302"/>
      <c r="C76" s="302"/>
      <c r="D76" s="302"/>
      <c r="E76" s="302"/>
      <c r="F76" s="302"/>
      <c r="G76" s="302"/>
      <c r="H76" s="302"/>
      <c r="I76" s="302"/>
      <c r="J76" s="302"/>
      <c r="K76" s="302"/>
      <c r="L76" s="302"/>
      <c r="M76" s="302"/>
      <c r="N76" s="302"/>
      <c r="O76" s="302"/>
      <c r="P76" s="302"/>
      <c r="Q76" s="302"/>
      <c r="R76" s="302"/>
      <c r="S76" s="302"/>
      <c r="T76" s="302"/>
      <c r="U76" s="302"/>
      <c r="V76" s="302"/>
      <c r="W76" s="302"/>
      <c r="X76" s="302"/>
      <c r="Y76" s="302"/>
      <c r="Z76" s="302"/>
      <c r="AA76" s="302"/>
      <c r="AB76" s="302"/>
      <c r="AC76" s="302"/>
      <c r="AD76" s="302"/>
      <c r="AE76" s="302"/>
      <c r="AF76" s="302"/>
      <c r="AG76" s="302"/>
      <c r="AH76" s="302"/>
      <c r="AI76" s="302"/>
      <c r="AJ76" s="302"/>
      <c r="AK76" s="302"/>
      <c r="AL76" s="302"/>
      <c r="AM76" s="302"/>
      <c r="AN76" s="302"/>
      <c r="AO76" s="302"/>
      <c r="AP76" s="302"/>
      <c r="AQ76" s="302"/>
    </row>
    <row r="77" spans="1:43" ht="13.5" customHeight="1" x14ac:dyDescent="0.2">
      <c r="A77" s="302"/>
      <c r="B77" s="302"/>
      <c r="C77" s="302"/>
      <c r="D77" s="302"/>
      <c r="E77" s="302"/>
      <c r="F77" s="302"/>
      <c r="G77" s="302"/>
      <c r="H77" s="302"/>
      <c r="I77" s="302"/>
      <c r="J77" s="302"/>
      <c r="K77" s="302"/>
      <c r="L77" s="302"/>
      <c r="M77" s="302"/>
      <c r="N77" s="302"/>
      <c r="O77" s="302"/>
      <c r="P77" s="302"/>
      <c r="Q77" s="302"/>
      <c r="R77" s="302"/>
      <c r="S77" s="302"/>
      <c r="T77" s="302"/>
      <c r="U77" s="302"/>
      <c r="V77" s="302"/>
      <c r="W77" s="302"/>
      <c r="X77" s="302"/>
      <c r="Y77" s="302"/>
      <c r="Z77" s="302"/>
      <c r="AA77" s="302"/>
      <c r="AB77" s="302"/>
      <c r="AC77" s="302"/>
      <c r="AD77" s="302"/>
      <c r="AE77" s="302"/>
      <c r="AF77" s="302"/>
      <c r="AG77" s="302"/>
      <c r="AH77" s="302"/>
      <c r="AI77" s="302"/>
      <c r="AJ77" s="302"/>
      <c r="AK77" s="302"/>
      <c r="AL77" s="302"/>
      <c r="AM77" s="302"/>
      <c r="AN77" s="302"/>
      <c r="AO77" s="302"/>
      <c r="AP77" s="302"/>
      <c r="AQ77" s="302"/>
    </row>
    <row r="78" spans="1:43" ht="13.5" customHeight="1" x14ac:dyDescent="0.2">
      <c r="A78" s="302"/>
      <c r="B78" s="302"/>
      <c r="C78" s="302"/>
      <c r="D78" s="302"/>
      <c r="E78" s="302"/>
      <c r="F78" s="302"/>
      <c r="G78" s="302"/>
      <c r="H78" s="302"/>
      <c r="I78" s="302"/>
      <c r="J78" s="302"/>
      <c r="K78" s="302"/>
      <c r="L78" s="302"/>
      <c r="M78" s="302"/>
      <c r="N78" s="302"/>
      <c r="O78" s="302"/>
      <c r="P78" s="302"/>
      <c r="Q78" s="302"/>
      <c r="R78" s="302"/>
      <c r="S78" s="302"/>
      <c r="T78" s="302"/>
      <c r="U78" s="302"/>
      <c r="V78" s="302"/>
      <c r="W78" s="302"/>
      <c r="X78" s="302"/>
      <c r="Y78" s="302"/>
      <c r="Z78" s="302"/>
      <c r="AA78" s="302"/>
      <c r="AB78" s="302"/>
      <c r="AC78" s="302"/>
      <c r="AD78" s="302"/>
      <c r="AE78" s="302"/>
      <c r="AF78" s="302"/>
      <c r="AG78" s="302"/>
      <c r="AH78" s="302"/>
      <c r="AI78" s="302"/>
      <c r="AJ78" s="302"/>
      <c r="AK78" s="302"/>
      <c r="AL78" s="302"/>
      <c r="AM78" s="302"/>
      <c r="AN78" s="302"/>
      <c r="AO78" s="302"/>
      <c r="AP78" s="302"/>
      <c r="AQ78" s="302"/>
    </row>
    <row r="79" spans="1:43" ht="13.5" customHeight="1" x14ac:dyDescent="0.2">
      <c r="A79" s="302"/>
      <c r="B79" s="302"/>
      <c r="C79" s="302"/>
      <c r="D79" s="302"/>
      <c r="E79" s="302"/>
      <c r="F79" s="302"/>
      <c r="G79" s="302"/>
      <c r="H79" s="302"/>
      <c r="I79" s="302"/>
      <c r="J79" s="302"/>
      <c r="K79" s="302"/>
      <c r="L79" s="302"/>
      <c r="M79" s="302"/>
      <c r="N79" s="302"/>
      <c r="O79" s="302"/>
      <c r="P79" s="302"/>
      <c r="Q79" s="302"/>
      <c r="R79" s="302"/>
      <c r="S79" s="302"/>
      <c r="T79" s="302"/>
      <c r="U79" s="302"/>
      <c r="V79" s="302"/>
      <c r="W79" s="302"/>
      <c r="X79" s="302"/>
      <c r="Y79" s="302"/>
      <c r="Z79" s="302"/>
      <c r="AA79" s="302"/>
      <c r="AB79" s="302"/>
      <c r="AC79" s="302"/>
      <c r="AD79" s="302"/>
      <c r="AE79" s="302"/>
      <c r="AF79" s="302"/>
      <c r="AG79" s="302"/>
      <c r="AH79" s="302"/>
      <c r="AI79" s="302"/>
      <c r="AJ79" s="302"/>
      <c r="AK79" s="302"/>
      <c r="AL79" s="302"/>
      <c r="AM79" s="302"/>
      <c r="AN79" s="302"/>
      <c r="AO79" s="302"/>
      <c r="AP79" s="302"/>
      <c r="AQ79" s="302"/>
    </row>
    <row r="80" spans="1:43" ht="13.5" customHeight="1" x14ac:dyDescent="0.2">
      <c r="A80" s="302"/>
      <c r="B80" s="302"/>
      <c r="C80" s="302"/>
      <c r="D80" s="302"/>
      <c r="E80" s="302"/>
      <c r="F80" s="302"/>
      <c r="G80" s="302"/>
      <c r="H80" s="302"/>
      <c r="I80" s="302"/>
      <c r="J80" s="302"/>
      <c r="K80" s="302"/>
      <c r="L80" s="302"/>
      <c r="M80" s="302"/>
      <c r="N80" s="302"/>
      <c r="O80" s="302"/>
      <c r="P80" s="302"/>
      <c r="Q80" s="302"/>
      <c r="R80" s="302"/>
      <c r="S80" s="302"/>
      <c r="T80" s="302"/>
      <c r="U80" s="302"/>
      <c r="V80" s="302"/>
      <c r="W80" s="302"/>
      <c r="X80" s="302"/>
      <c r="Y80" s="302"/>
      <c r="Z80" s="302"/>
      <c r="AA80" s="302"/>
      <c r="AB80" s="302"/>
      <c r="AC80" s="302"/>
      <c r="AD80" s="302"/>
      <c r="AE80" s="302"/>
      <c r="AF80" s="302"/>
      <c r="AG80" s="302"/>
      <c r="AH80" s="302"/>
      <c r="AI80" s="302"/>
      <c r="AJ80" s="302"/>
      <c r="AK80" s="302"/>
      <c r="AL80" s="302"/>
      <c r="AM80" s="302"/>
      <c r="AN80" s="302"/>
      <c r="AO80" s="302"/>
      <c r="AP80" s="302"/>
      <c r="AQ80" s="302"/>
    </row>
    <row r="81" spans="1:43" ht="13.5" customHeight="1" x14ac:dyDescent="0.2">
      <c r="A81" s="302"/>
      <c r="B81" s="302"/>
      <c r="C81" s="302"/>
      <c r="D81" s="302"/>
      <c r="E81" s="302"/>
      <c r="F81" s="302"/>
      <c r="G81" s="302"/>
      <c r="H81" s="302"/>
      <c r="I81" s="302"/>
      <c r="J81" s="302"/>
      <c r="K81" s="302"/>
      <c r="L81" s="302"/>
      <c r="M81" s="302"/>
      <c r="N81" s="302"/>
      <c r="O81" s="302"/>
      <c r="P81" s="302"/>
      <c r="Q81" s="302"/>
      <c r="R81" s="302"/>
      <c r="S81" s="302"/>
      <c r="T81" s="302"/>
      <c r="U81" s="302"/>
      <c r="V81" s="302"/>
      <c r="W81" s="302"/>
      <c r="X81" s="302"/>
      <c r="Y81" s="302"/>
      <c r="Z81" s="302"/>
      <c r="AA81" s="302"/>
      <c r="AB81" s="302"/>
      <c r="AC81" s="302"/>
      <c r="AD81" s="302"/>
      <c r="AE81" s="302"/>
      <c r="AF81" s="302"/>
      <c r="AG81" s="302"/>
      <c r="AH81" s="302"/>
      <c r="AI81" s="302"/>
      <c r="AJ81" s="302"/>
      <c r="AK81" s="302"/>
      <c r="AL81" s="302"/>
      <c r="AM81" s="302"/>
      <c r="AN81" s="302"/>
      <c r="AO81" s="302"/>
      <c r="AP81" s="302"/>
      <c r="AQ81" s="302"/>
    </row>
    <row r="82" spans="1:43" ht="13.5" customHeight="1" x14ac:dyDescent="0.2">
      <c r="A82" s="302"/>
      <c r="B82" s="302"/>
      <c r="C82" s="302"/>
      <c r="D82" s="302"/>
      <c r="E82" s="302"/>
      <c r="F82" s="302"/>
      <c r="G82" s="302"/>
      <c r="H82" s="302"/>
      <c r="I82" s="302"/>
      <c r="J82" s="302"/>
      <c r="K82" s="302"/>
      <c r="L82" s="302"/>
      <c r="M82" s="302"/>
      <c r="N82" s="302"/>
      <c r="O82" s="302"/>
      <c r="P82" s="302"/>
      <c r="Q82" s="302"/>
      <c r="R82" s="302"/>
      <c r="S82" s="302"/>
      <c r="T82" s="302"/>
      <c r="U82" s="302"/>
      <c r="V82" s="302"/>
      <c r="W82" s="302"/>
      <c r="X82" s="302"/>
      <c r="Y82" s="302"/>
      <c r="Z82" s="302"/>
      <c r="AA82" s="302"/>
      <c r="AB82" s="302"/>
      <c r="AC82" s="302"/>
      <c r="AD82" s="302"/>
      <c r="AE82" s="302"/>
      <c r="AF82" s="302"/>
      <c r="AG82" s="302"/>
      <c r="AH82" s="302"/>
      <c r="AI82" s="302"/>
      <c r="AJ82" s="302"/>
      <c r="AK82" s="302"/>
      <c r="AL82" s="302"/>
      <c r="AM82" s="302"/>
      <c r="AN82" s="302"/>
      <c r="AO82" s="302"/>
      <c r="AP82" s="302"/>
      <c r="AQ82" s="302"/>
    </row>
    <row r="83" spans="1:43" ht="13.5" customHeight="1" x14ac:dyDescent="0.2">
      <c r="A83" s="302"/>
      <c r="B83" s="302"/>
      <c r="C83" s="302"/>
      <c r="D83" s="302"/>
      <c r="E83" s="302"/>
      <c r="F83" s="302"/>
      <c r="G83" s="302"/>
      <c r="H83" s="302"/>
      <c r="I83" s="302"/>
      <c r="J83" s="302"/>
      <c r="K83" s="302"/>
      <c r="L83" s="302"/>
      <c r="M83" s="302"/>
      <c r="N83" s="302"/>
      <c r="O83" s="302"/>
      <c r="P83" s="302"/>
      <c r="Q83" s="302"/>
      <c r="R83" s="302"/>
      <c r="S83" s="302"/>
      <c r="T83" s="302"/>
      <c r="U83" s="302"/>
      <c r="V83" s="302"/>
      <c r="W83" s="302"/>
      <c r="X83" s="302"/>
      <c r="Y83" s="302"/>
      <c r="Z83" s="302"/>
      <c r="AA83" s="302"/>
      <c r="AB83" s="302"/>
      <c r="AC83" s="302"/>
      <c r="AD83" s="302"/>
      <c r="AE83" s="302"/>
      <c r="AF83" s="302"/>
      <c r="AG83" s="302"/>
      <c r="AH83" s="302"/>
      <c r="AI83" s="302"/>
      <c r="AJ83" s="302"/>
      <c r="AK83" s="302"/>
      <c r="AL83" s="302"/>
      <c r="AM83" s="302"/>
      <c r="AN83" s="302"/>
      <c r="AO83" s="302"/>
      <c r="AP83" s="302"/>
      <c r="AQ83" s="302"/>
    </row>
    <row r="84" spans="1:43" ht="13.5" customHeight="1" x14ac:dyDescent="0.2">
      <c r="A84" s="302"/>
      <c r="B84" s="302"/>
      <c r="C84" s="302"/>
      <c r="D84" s="302"/>
      <c r="E84" s="302"/>
      <c r="F84" s="302"/>
      <c r="G84" s="302"/>
      <c r="H84" s="302"/>
      <c r="I84" s="302"/>
      <c r="J84" s="302"/>
      <c r="K84" s="302"/>
      <c r="L84" s="302"/>
      <c r="M84" s="302"/>
      <c r="N84" s="302"/>
      <c r="O84" s="302"/>
      <c r="P84" s="302"/>
      <c r="Q84" s="302"/>
      <c r="R84" s="302"/>
      <c r="S84" s="302"/>
      <c r="T84" s="302"/>
      <c r="U84" s="302"/>
      <c r="V84" s="302"/>
      <c r="W84" s="302"/>
      <c r="X84" s="302"/>
      <c r="Y84" s="302"/>
      <c r="Z84" s="302"/>
      <c r="AA84" s="302"/>
      <c r="AB84" s="302"/>
      <c r="AC84" s="302"/>
      <c r="AD84" s="302"/>
      <c r="AE84" s="302"/>
      <c r="AF84" s="302"/>
      <c r="AG84" s="302"/>
      <c r="AH84" s="302"/>
      <c r="AI84" s="302"/>
      <c r="AJ84" s="302"/>
      <c r="AK84" s="302"/>
      <c r="AL84" s="302"/>
      <c r="AM84" s="302"/>
      <c r="AN84" s="302"/>
      <c r="AO84" s="302"/>
      <c r="AP84" s="302"/>
      <c r="AQ84" s="302"/>
    </row>
    <row r="85" spans="1:43" ht="13.5" customHeight="1" x14ac:dyDescent="0.2">
      <c r="A85" s="302"/>
      <c r="B85" s="302"/>
      <c r="C85" s="302"/>
      <c r="D85" s="302"/>
      <c r="E85" s="302"/>
      <c r="F85" s="302"/>
      <c r="G85" s="302"/>
      <c r="H85" s="302"/>
      <c r="I85" s="302"/>
      <c r="J85" s="302"/>
      <c r="K85" s="302"/>
      <c r="L85" s="302"/>
      <c r="M85" s="302"/>
      <c r="N85" s="302"/>
      <c r="O85" s="302"/>
      <c r="P85" s="302"/>
      <c r="Q85" s="302"/>
      <c r="R85" s="302"/>
      <c r="S85" s="302"/>
      <c r="T85" s="302"/>
      <c r="U85" s="302"/>
      <c r="V85" s="302"/>
      <c r="W85" s="302"/>
      <c r="X85" s="302"/>
      <c r="Y85" s="302"/>
      <c r="Z85" s="302"/>
      <c r="AA85" s="302"/>
      <c r="AB85" s="302"/>
      <c r="AC85" s="302"/>
      <c r="AD85" s="302"/>
      <c r="AE85" s="302"/>
      <c r="AF85" s="302"/>
      <c r="AG85" s="302"/>
      <c r="AH85" s="302"/>
      <c r="AI85" s="302"/>
      <c r="AJ85" s="302"/>
      <c r="AK85" s="302"/>
      <c r="AL85" s="302"/>
      <c r="AM85" s="302"/>
      <c r="AN85" s="302"/>
      <c r="AO85" s="302"/>
      <c r="AP85" s="302"/>
      <c r="AQ85" s="302"/>
    </row>
    <row r="86" spans="1:43" ht="13.5" customHeight="1" x14ac:dyDescent="0.2">
      <c r="A86" s="302"/>
      <c r="B86" s="302"/>
      <c r="C86" s="302"/>
      <c r="D86" s="302"/>
      <c r="E86" s="302"/>
      <c r="F86" s="302"/>
      <c r="G86" s="302"/>
      <c r="H86" s="302"/>
      <c r="I86" s="302"/>
      <c r="J86" s="302"/>
      <c r="K86" s="302"/>
      <c r="L86" s="302"/>
      <c r="M86" s="302"/>
      <c r="N86" s="302"/>
      <c r="O86" s="302"/>
      <c r="P86" s="302"/>
      <c r="Q86" s="302"/>
      <c r="R86" s="302"/>
      <c r="S86" s="302"/>
      <c r="T86" s="302"/>
      <c r="U86" s="302"/>
      <c r="V86" s="302"/>
      <c r="W86" s="302"/>
      <c r="X86" s="302"/>
      <c r="Y86" s="302"/>
      <c r="Z86" s="302"/>
      <c r="AA86" s="302"/>
      <c r="AB86" s="302"/>
      <c r="AC86" s="302"/>
      <c r="AD86" s="302"/>
      <c r="AE86" s="302"/>
      <c r="AF86" s="302"/>
      <c r="AG86" s="302"/>
      <c r="AH86" s="302"/>
      <c r="AI86" s="302"/>
      <c r="AJ86" s="302"/>
      <c r="AK86" s="302"/>
      <c r="AL86" s="302"/>
      <c r="AM86" s="302"/>
      <c r="AN86" s="302"/>
      <c r="AO86" s="302"/>
      <c r="AP86" s="302"/>
      <c r="AQ86" s="302"/>
    </row>
    <row r="87" spans="1:43" ht="13.5" customHeight="1" x14ac:dyDescent="0.2">
      <c r="A87" s="302"/>
      <c r="B87" s="302"/>
      <c r="C87" s="302"/>
      <c r="D87" s="302"/>
      <c r="E87" s="302"/>
      <c r="F87" s="302"/>
      <c r="G87" s="302"/>
      <c r="H87" s="302"/>
      <c r="I87" s="302"/>
      <c r="J87" s="302"/>
      <c r="K87" s="302"/>
      <c r="L87" s="302"/>
      <c r="M87" s="302"/>
      <c r="N87" s="302"/>
      <c r="O87" s="302"/>
      <c r="P87" s="302"/>
      <c r="Q87" s="302"/>
      <c r="R87" s="302"/>
      <c r="S87" s="302"/>
      <c r="T87" s="302"/>
      <c r="U87" s="302"/>
      <c r="V87" s="302"/>
      <c r="W87" s="302"/>
      <c r="X87" s="302"/>
      <c r="Y87" s="302"/>
      <c r="Z87" s="302"/>
      <c r="AA87" s="302"/>
      <c r="AB87" s="302"/>
      <c r="AC87" s="302"/>
      <c r="AD87" s="302"/>
      <c r="AE87" s="302"/>
      <c r="AF87" s="302"/>
      <c r="AG87" s="302"/>
      <c r="AH87" s="302"/>
      <c r="AI87" s="302"/>
      <c r="AJ87" s="302"/>
      <c r="AK87" s="302"/>
      <c r="AL87" s="302"/>
      <c r="AM87" s="302"/>
      <c r="AN87" s="302"/>
      <c r="AO87" s="302"/>
      <c r="AP87" s="302"/>
      <c r="AQ87" s="302"/>
    </row>
    <row r="88" spans="1:43" ht="13.5" customHeight="1" x14ac:dyDescent="0.2">
      <c r="A88" s="302"/>
      <c r="B88" s="302"/>
      <c r="C88" s="302"/>
      <c r="D88" s="302"/>
      <c r="E88" s="302"/>
      <c r="F88" s="302"/>
      <c r="G88" s="302"/>
      <c r="H88" s="302"/>
      <c r="I88" s="302"/>
      <c r="J88" s="302"/>
      <c r="K88" s="302"/>
      <c r="L88" s="302"/>
      <c r="M88" s="302"/>
      <c r="N88" s="302"/>
      <c r="O88" s="302"/>
      <c r="P88" s="302"/>
      <c r="Q88" s="302"/>
      <c r="R88" s="302"/>
      <c r="S88" s="302"/>
      <c r="T88" s="302"/>
      <c r="U88" s="302"/>
      <c r="V88" s="302"/>
      <c r="W88" s="302"/>
      <c r="X88" s="302"/>
      <c r="Y88" s="302"/>
      <c r="Z88" s="302"/>
      <c r="AA88" s="302"/>
      <c r="AB88" s="302"/>
      <c r="AC88" s="302"/>
      <c r="AD88" s="302"/>
      <c r="AE88" s="302"/>
      <c r="AF88" s="302"/>
      <c r="AG88" s="302"/>
      <c r="AH88" s="302"/>
      <c r="AI88" s="302"/>
      <c r="AJ88" s="302"/>
      <c r="AK88" s="302"/>
      <c r="AL88" s="302"/>
      <c r="AM88" s="302"/>
      <c r="AN88" s="302"/>
      <c r="AO88" s="302"/>
      <c r="AP88" s="302"/>
      <c r="AQ88" s="302"/>
    </row>
    <row r="89" spans="1:43" ht="13.5" customHeight="1" x14ac:dyDescent="0.2">
      <c r="A89" s="302"/>
      <c r="B89" s="302"/>
      <c r="C89" s="302"/>
      <c r="D89" s="302"/>
      <c r="E89" s="302"/>
      <c r="F89" s="302"/>
      <c r="G89" s="302"/>
      <c r="H89" s="302"/>
      <c r="I89" s="302"/>
      <c r="J89" s="302"/>
      <c r="K89" s="302"/>
      <c r="L89" s="302"/>
      <c r="M89" s="302"/>
      <c r="N89" s="302"/>
      <c r="O89" s="302"/>
      <c r="P89" s="302"/>
      <c r="Q89" s="302"/>
      <c r="R89" s="302"/>
      <c r="S89" s="302"/>
      <c r="T89" s="302"/>
      <c r="U89" s="302"/>
      <c r="V89" s="302"/>
      <c r="W89" s="302"/>
      <c r="X89" s="302"/>
      <c r="Y89" s="302"/>
      <c r="Z89" s="302"/>
      <c r="AA89" s="302"/>
      <c r="AB89" s="302"/>
      <c r="AC89" s="302"/>
      <c r="AD89" s="302"/>
      <c r="AE89" s="302"/>
      <c r="AF89" s="302"/>
      <c r="AG89" s="302"/>
      <c r="AH89" s="302"/>
      <c r="AI89" s="302"/>
      <c r="AJ89" s="302"/>
      <c r="AK89" s="302"/>
      <c r="AL89" s="302"/>
      <c r="AM89" s="302"/>
      <c r="AN89" s="302"/>
      <c r="AO89" s="302"/>
      <c r="AP89" s="302"/>
      <c r="AQ89" s="302"/>
    </row>
    <row r="90" spans="1:43" ht="13.5" customHeight="1" x14ac:dyDescent="0.2">
      <c r="A90" s="302"/>
      <c r="B90" s="302"/>
      <c r="C90" s="302"/>
      <c r="D90" s="302"/>
      <c r="E90" s="302"/>
      <c r="F90" s="302"/>
      <c r="G90" s="302"/>
      <c r="H90" s="302"/>
      <c r="I90" s="302"/>
      <c r="J90" s="302"/>
      <c r="K90" s="302"/>
      <c r="L90" s="302"/>
      <c r="M90" s="302"/>
      <c r="N90" s="302"/>
      <c r="O90" s="302"/>
      <c r="P90" s="302"/>
      <c r="Q90" s="302"/>
      <c r="R90" s="302"/>
      <c r="S90" s="302"/>
      <c r="T90" s="302"/>
      <c r="U90" s="302"/>
      <c r="V90" s="302"/>
      <c r="W90" s="302"/>
      <c r="X90" s="302"/>
      <c r="Y90" s="302"/>
      <c r="Z90" s="302"/>
      <c r="AA90" s="302"/>
      <c r="AB90" s="302"/>
      <c r="AC90" s="302"/>
      <c r="AD90" s="302"/>
      <c r="AE90" s="302"/>
      <c r="AF90" s="302"/>
      <c r="AG90" s="302"/>
      <c r="AH90" s="302"/>
      <c r="AI90" s="302"/>
      <c r="AJ90" s="302"/>
      <c r="AK90" s="302"/>
      <c r="AL90" s="302"/>
      <c r="AM90" s="302"/>
      <c r="AN90" s="302"/>
      <c r="AO90" s="302"/>
      <c r="AP90" s="302"/>
      <c r="AQ90" s="302"/>
    </row>
    <row r="91" spans="1:43" ht="13.5" customHeight="1" x14ac:dyDescent="0.2">
      <c r="A91" s="302"/>
      <c r="B91" s="302"/>
      <c r="C91" s="302"/>
      <c r="D91" s="302"/>
      <c r="E91" s="302"/>
      <c r="F91" s="302"/>
      <c r="G91" s="302"/>
      <c r="H91" s="302"/>
      <c r="I91" s="302"/>
      <c r="J91" s="302"/>
      <c r="K91" s="302"/>
      <c r="L91" s="302"/>
      <c r="M91" s="302"/>
      <c r="N91" s="302"/>
      <c r="O91" s="302"/>
      <c r="P91" s="302"/>
      <c r="Q91" s="302"/>
      <c r="R91" s="302"/>
      <c r="S91" s="302"/>
      <c r="T91" s="302"/>
      <c r="U91" s="302"/>
      <c r="V91" s="302"/>
      <c r="W91" s="302"/>
      <c r="X91" s="302"/>
      <c r="Y91" s="302"/>
      <c r="Z91" s="302"/>
      <c r="AA91" s="302"/>
      <c r="AB91" s="302"/>
      <c r="AC91" s="302"/>
      <c r="AD91" s="302"/>
      <c r="AE91" s="302"/>
      <c r="AF91" s="302"/>
      <c r="AG91" s="302"/>
      <c r="AH91" s="302"/>
      <c r="AI91" s="302"/>
      <c r="AJ91" s="302"/>
      <c r="AK91" s="302"/>
      <c r="AL91" s="302"/>
      <c r="AM91" s="302"/>
      <c r="AN91" s="302"/>
      <c r="AO91" s="302"/>
      <c r="AP91" s="302"/>
      <c r="AQ91" s="302"/>
    </row>
    <row r="92" spans="1:43" ht="13.5" customHeight="1" x14ac:dyDescent="0.2">
      <c r="C92" s="301"/>
      <c r="AM92" s="302"/>
      <c r="AN92" s="302"/>
      <c r="AO92" s="302"/>
      <c r="AP92" s="302"/>
      <c r="AQ92" s="302"/>
    </row>
    <row r="93" spans="1:43" ht="13.5" customHeight="1" x14ac:dyDescent="0.2">
      <c r="A93" s="300"/>
      <c r="C93" s="301"/>
    </row>
    <row r="94" spans="1:43" ht="13.5" customHeight="1" x14ac:dyDescent="0.2">
      <c r="A94" s="300"/>
      <c r="C94" s="301"/>
    </row>
    <row r="95" spans="1:43" ht="13.5" customHeight="1" x14ac:dyDescent="0.2">
      <c r="A95" s="300"/>
      <c r="B95" s="300"/>
      <c r="C95" s="301"/>
    </row>
    <row r="96" spans="1:43" ht="13.5" customHeight="1" x14ac:dyDescent="0.2">
      <c r="A96" s="300"/>
      <c r="B96" s="300"/>
      <c r="C96" s="301"/>
    </row>
    <row r="97" spans="1:1" ht="13.5" customHeight="1" x14ac:dyDescent="0.2">
      <c r="A97" s="300"/>
    </row>
    <row r="98" spans="1:1" ht="13.5" customHeight="1" x14ac:dyDescent="0.2"/>
    <row r="99" spans="1:1" ht="13.5" customHeight="1" x14ac:dyDescent="0.2"/>
    <row r="100" spans="1:1" ht="13.5" customHeight="1" x14ac:dyDescent="0.2"/>
    <row r="101" spans="1:1" ht="13.5" customHeight="1" x14ac:dyDescent="0.2">
      <c r="A101" s="300"/>
    </row>
    <row r="102" spans="1:1" ht="13.5" customHeight="1" x14ac:dyDescent="0.2"/>
    <row r="103" spans="1:1" ht="13.5" customHeight="1" x14ac:dyDescent="0.2"/>
    <row r="104" spans="1:1" ht="13.5" customHeight="1" x14ac:dyDescent="0.2"/>
    <row r="105" spans="1:1" ht="13.5" customHeight="1" x14ac:dyDescent="0.2"/>
    <row r="106" spans="1:1" ht="13.5" customHeight="1" x14ac:dyDescent="0.2"/>
    <row r="107" spans="1:1" ht="13.5" customHeight="1" x14ac:dyDescent="0.2"/>
    <row r="108" spans="1:1" ht="13.5" customHeight="1" x14ac:dyDescent="0.2"/>
    <row r="109" spans="1:1" ht="13.5" customHeight="1" x14ac:dyDescent="0.2"/>
    <row r="110" spans="1:1" ht="13.5" customHeight="1" x14ac:dyDescent="0.2"/>
    <row r="111" spans="1:1" ht="13.5" customHeight="1" x14ac:dyDescent="0.2"/>
    <row r="112" spans="1:1" ht="13.5" customHeight="1" x14ac:dyDescent="0.2"/>
    <row r="113" ht="13.5" customHeight="1" x14ac:dyDescent="0.2"/>
    <row r="114" ht="13.5" customHeight="1" x14ac:dyDescent="0.2"/>
    <row r="115" ht="13.5" customHeight="1" x14ac:dyDescent="0.2"/>
    <row r="116" ht="13.5" customHeight="1" x14ac:dyDescent="0.2"/>
    <row r="117" ht="13.5" customHeight="1" x14ac:dyDescent="0.2"/>
    <row r="118" ht="13.5" customHeight="1" x14ac:dyDescent="0.2"/>
    <row r="119" ht="13.5" customHeight="1" x14ac:dyDescent="0.2"/>
    <row r="120" ht="13.5" customHeight="1" x14ac:dyDescent="0.2"/>
    <row r="121" ht="13.5" customHeight="1" x14ac:dyDescent="0.2"/>
    <row r="122" ht="13.5" customHeight="1" x14ac:dyDescent="0.2"/>
    <row r="123" ht="13.5" customHeight="1" x14ac:dyDescent="0.2"/>
    <row r="124" ht="13.5" customHeight="1" x14ac:dyDescent="0.2"/>
    <row r="125" ht="13.5" customHeight="1" x14ac:dyDescent="0.2"/>
    <row r="126" ht="13.5" customHeight="1" x14ac:dyDescent="0.2"/>
    <row r="127" ht="13.5" customHeight="1" x14ac:dyDescent="0.2"/>
    <row r="128" ht="13.5" customHeight="1" x14ac:dyDescent="0.2"/>
    <row r="129" ht="13.5" customHeight="1" x14ac:dyDescent="0.2"/>
    <row r="130" ht="13.5" customHeight="1" x14ac:dyDescent="0.2"/>
    <row r="131" ht="13.5" customHeight="1" x14ac:dyDescent="0.2"/>
    <row r="132" ht="13.5" customHeight="1" x14ac:dyDescent="0.2"/>
    <row r="133" ht="13.5" customHeight="1" x14ac:dyDescent="0.2"/>
    <row r="134" ht="13.5" customHeight="1" x14ac:dyDescent="0.2"/>
    <row r="135" ht="13.5" customHeight="1" x14ac:dyDescent="0.2"/>
    <row r="136" ht="13.5" customHeight="1" x14ac:dyDescent="0.2"/>
    <row r="137" ht="13.5" customHeight="1" x14ac:dyDescent="0.2"/>
    <row r="138" ht="13.5" customHeight="1" x14ac:dyDescent="0.2"/>
    <row r="139" ht="13.5" customHeight="1" x14ac:dyDescent="0.2"/>
    <row r="140" ht="13.5" customHeight="1" x14ac:dyDescent="0.2"/>
    <row r="141" ht="13.5" customHeight="1" x14ac:dyDescent="0.2"/>
    <row r="142" ht="13.5" customHeight="1" x14ac:dyDescent="0.2"/>
    <row r="143" ht="13.5" customHeight="1" x14ac:dyDescent="0.2"/>
    <row r="144" ht="13.5" customHeight="1" x14ac:dyDescent="0.2"/>
    <row r="145" ht="13.5" customHeight="1" x14ac:dyDescent="0.2"/>
    <row r="146" ht="13.5" customHeight="1" x14ac:dyDescent="0.2"/>
    <row r="147" ht="13.5" customHeight="1" x14ac:dyDescent="0.2"/>
    <row r="148" ht="13.5" customHeight="1" x14ac:dyDescent="0.2"/>
    <row r="149" ht="13.5" customHeight="1" x14ac:dyDescent="0.2"/>
    <row r="150" ht="13.5" customHeight="1" x14ac:dyDescent="0.2"/>
    <row r="151" ht="13.5" customHeight="1" x14ac:dyDescent="0.2"/>
    <row r="152" ht="13.5" customHeight="1" x14ac:dyDescent="0.2"/>
    <row r="153" ht="13.5" customHeight="1" x14ac:dyDescent="0.2"/>
    <row r="154" ht="13.5" customHeight="1" x14ac:dyDescent="0.2"/>
    <row r="155" ht="13.5" customHeight="1" x14ac:dyDescent="0.2"/>
    <row r="156" ht="13.5" customHeight="1" x14ac:dyDescent="0.2"/>
    <row r="157" ht="13.5" customHeight="1" x14ac:dyDescent="0.2"/>
    <row r="158" ht="13.5" customHeight="1" x14ac:dyDescent="0.2"/>
    <row r="159" ht="13.5" customHeight="1" x14ac:dyDescent="0.2"/>
    <row r="160" ht="13.5" customHeight="1" x14ac:dyDescent="0.2"/>
    <row r="161" ht="13.5" customHeight="1" x14ac:dyDescent="0.2"/>
    <row r="162" ht="13.5" customHeight="1" x14ac:dyDescent="0.2"/>
    <row r="163" ht="13.5" customHeight="1" x14ac:dyDescent="0.2"/>
    <row r="164" ht="13.5" customHeight="1" x14ac:dyDescent="0.2"/>
    <row r="165" ht="13.5" customHeight="1" x14ac:dyDescent="0.2"/>
    <row r="166" ht="13.5" customHeight="1" x14ac:dyDescent="0.2"/>
    <row r="167" ht="13.5" customHeight="1" x14ac:dyDescent="0.2"/>
    <row r="168" ht="13.5" customHeight="1" x14ac:dyDescent="0.2"/>
    <row r="169" ht="13.5" customHeight="1" x14ac:dyDescent="0.2"/>
    <row r="170" ht="13.5" customHeight="1" x14ac:dyDescent="0.2"/>
    <row r="171" ht="13.5" customHeight="1" x14ac:dyDescent="0.2"/>
    <row r="172" ht="13.5" customHeight="1" x14ac:dyDescent="0.2"/>
    <row r="173" ht="13.5" customHeight="1" x14ac:dyDescent="0.2"/>
    <row r="174" ht="13.5" customHeight="1" x14ac:dyDescent="0.2"/>
    <row r="175" ht="13.5" customHeight="1" x14ac:dyDescent="0.2"/>
    <row r="176" ht="13.5" customHeight="1" x14ac:dyDescent="0.2"/>
    <row r="177" ht="13.5" customHeight="1" x14ac:dyDescent="0.2"/>
    <row r="178" ht="13.5" customHeight="1" x14ac:dyDescent="0.2"/>
    <row r="179" ht="13.5" customHeight="1" x14ac:dyDescent="0.2"/>
    <row r="180" ht="13.5" customHeight="1" x14ac:dyDescent="0.2"/>
    <row r="181" ht="13.5" customHeight="1" x14ac:dyDescent="0.2"/>
    <row r="182" ht="13.5" customHeight="1" x14ac:dyDescent="0.2"/>
    <row r="183" ht="13.5" customHeight="1" x14ac:dyDescent="0.2"/>
    <row r="184" ht="13.5" customHeight="1" x14ac:dyDescent="0.2"/>
    <row r="185" ht="13.5" customHeight="1" x14ac:dyDescent="0.2"/>
    <row r="186" ht="13.5" customHeight="1" x14ac:dyDescent="0.2"/>
    <row r="187" ht="13.5" customHeight="1" x14ac:dyDescent="0.2"/>
    <row r="188" ht="13.5" customHeight="1" x14ac:dyDescent="0.2"/>
    <row r="189" ht="13.5" customHeight="1" x14ac:dyDescent="0.2"/>
    <row r="190" ht="13.5" customHeight="1" x14ac:dyDescent="0.2"/>
    <row r="191" ht="13.5" customHeight="1" x14ac:dyDescent="0.2"/>
    <row r="192" ht="13.5" customHeight="1" x14ac:dyDescent="0.2"/>
    <row r="193" ht="13.5" customHeight="1" x14ac:dyDescent="0.2"/>
    <row r="194" ht="13.5" customHeight="1" x14ac:dyDescent="0.2"/>
    <row r="195" ht="13.5" customHeight="1" x14ac:dyDescent="0.2"/>
    <row r="196" ht="13.5" customHeight="1" x14ac:dyDescent="0.2"/>
    <row r="197" ht="13.5" customHeight="1" x14ac:dyDescent="0.2"/>
    <row r="198" ht="13.5" customHeight="1" x14ac:dyDescent="0.2"/>
    <row r="199" ht="13.5" customHeight="1" x14ac:dyDescent="0.2"/>
    <row r="200" ht="13.5" customHeight="1" x14ac:dyDescent="0.2"/>
    <row r="201" ht="13.5" customHeight="1" x14ac:dyDescent="0.2"/>
    <row r="202" ht="13.5" customHeight="1" x14ac:dyDescent="0.2"/>
    <row r="203" ht="13.5" customHeight="1" x14ac:dyDescent="0.2"/>
    <row r="204" ht="13.5" customHeight="1" x14ac:dyDescent="0.2"/>
    <row r="205" ht="13.5" customHeight="1" x14ac:dyDescent="0.2"/>
    <row r="206" ht="13.5" customHeight="1" x14ac:dyDescent="0.2"/>
    <row r="207" ht="13.5" customHeight="1" x14ac:dyDescent="0.2"/>
    <row r="208" ht="13.5" customHeight="1" x14ac:dyDescent="0.2"/>
    <row r="209" ht="13.5" customHeight="1" x14ac:dyDescent="0.2"/>
    <row r="210" ht="13.5" customHeight="1" x14ac:dyDescent="0.2"/>
    <row r="211" ht="13.5" customHeight="1" x14ac:dyDescent="0.2"/>
    <row r="212" ht="13.5" customHeight="1" x14ac:dyDescent="0.2"/>
    <row r="213" ht="13.5" customHeight="1" x14ac:dyDescent="0.2"/>
    <row r="214" ht="13.5" customHeight="1" x14ac:dyDescent="0.2"/>
    <row r="215" ht="13.5" customHeight="1" x14ac:dyDescent="0.2"/>
    <row r="216" ht="13.5" customHeight="1" x14ac:dyDescent="0.2"/>
    <row r="217" ht="13.5" customHeight="1" x14ac:dyDescent="0.2"/>
    <row r="218" ht="13.5" customHeight="1" x14ac:dyDescent="0.2"/>
    <row r="219" ht="13.5" customHeight="1" x14ac:dyDescent="0.2"/>
    <row r="220" ht="13.5" customHeight="1" x14ac:dyDescent="0.2"/>
    <row r="221" ht="13.5" customHeight="1" x14ac:dyDescent="0.2"/>
    <row r="222" ht="13.5" customHeight="1" x14ac:dyDescent="0.2"/>
    <row r="223" ht="13.5" customHeight="1" x14ac:dyDescent="0.2"/>
    <row r="224" ht="13.5" customHeight="1" x14ac:dyDescent="0.2"/>
    <row r="225" ht="13.5" customHeight="1" x14ac:dyDescent="0.2"/>
    <row r="226" ht="13.5" customHeight="1" x14ac:dyDescent="0.2"/>
    <row r="227" ht="13.5" customHeight="1" x14ac:dyDescent="0.2"/>
    <row r="228" ht="13.5" customHeight="1" x14ac:dyDescent="0.2"/>
    <row r="229" ht="13.5" customHeight="1" x14ac:dyDescent="0.2"/>
    <row r="230" ht="13.5" customHeight="1" x14ac:dyDescent="0.2"/>
    <row r="231" ht="13.5" customHeight="1" x14ac:dyDescent="0.2"/>
    <row r="232" ht="13.5" customHeight="1" x14ac:dyDescent="0.2"/>
    <row r="233" ht="13.5" customHeight="1" x14ac:dyDescent="0.2"/>
    <row r="234" ht="13.5" customHeight="1" x14ac:dyDescent="0.2"/>
    <row r="235" ht="13.5" customHeight="1" x14ac:dyDescent="0.2"/>
    <row r="236" ht="13.5" customHeight="1" x14ac:dyDescent="0.2"/>
    <row r="237" ht="13.5" customHeight="1" x14ac:dyDescent="0.2"/>
    <row r="238" ht="13.5" customHeight="1" x14ac:dyDescent="0.2"/>
    <row r="239" ht="13.5" customHeight="1" x14ac:dyDescent="0.2"/>
    <row r="240" ht="13.5" customHeight="1" x14ac:dyDescent="0.2"/>
    <row r="241" ht="13.5" customHeight="1" x14ac:dyDescent="0.2"/>
    <row r="242" ht="13.5" customHeight="1" x14ac:dyDescent="0.2"/>
    <row r="243" ht="13.5" customHeight="1" x14ac:dyDescent="0.2"/>
    <row r="244" ht="13.5" customHeight="1" x14ac:dyDescent="0.2"/>
    <row r="245" ht="13.5" customHeight="1" x14ac:dyDescent="0.2"/>
    <row r="246" ht="13.5" customHeight="1" x14ac:dyDescent="0.2"/>
    <row r="247" ht="13.5" customHeight="1" x14ac:dyDescent="0.2"/>
    <row r="248" ht="13.5" customHeight="1" x14ac:dyDescent="0.2"/>
    <row r="249" ht="13.5" customHeight="1" x14ac:dyDescent="0.2"/>
    <row r="250" ht="13.5" customHeight="1" x14ac:dyDescent="0.2"/>
    <row r="251" ht="13.5" customHeight="1" x14ac:dyDescent="0.2"/>
    <row r="252" ht="13.5" customHeight="1" x14ac:dyDescent="0.2"/>
    <row r="253" ht="13.5" customHeight="1" x14ac:dyDescent="0.2"/>
    <row r="254" ht="13.5" customHeight="1" x14ac:dyDescent="0.2"/>
    <row r="255" ht="13.5" customHeight="1" x14ac:dyDescent="0.2"/>
    <row r="256" ht="13.5" customHeight="1" x14ac:dyDescent="0.2"/>
    <row r="257" ht="13.5" customHeight="1" x14ac:dyDescent="0.2"/>
    <row r="258" ht="13.5" customHeight="1" x14ac:dyDescent="0.2"/>
    <row r="259" ht="13.5" customHeight="1" x14ac:dyDescent="0.2"/>
    <row r="260" ht="13.5" customHeight="1" x14ac:dyDescent="0.2"/>
    <row r="261" ht="13.5" customHeight="1" x14ac:dyDescent="0.2"/>
    <row r="262" ht="13.5" customHeight="1" x14ac:dyDescent="0.2"/>
    <row r="263" ht="13.5" customHeight="1" x14ac:dyDescent="0.2"/>
    <row r="264" ht="13.5" customHeight="1" x14ac:dyDescent="0.2"/>
    <row r="265" ht="13.5" customHeight="1" x14ac:dyDescent="0.2"/>
    <row r="266" ht="13.5" customHeight="1" x14ac:dyDescent="0.2"/>
    <row r="267" ht="13.5" customHeight="1" x14ac:dyDescent="0.2"/>
    <row r="268" ht="13.5" customHeight="1" x14ac:dyDescent="0.2"/>
    <row r="269" ht="13.5" customHeight="1" x14ac:dyDescent="0.2"/>
    <row r="270" ht="13.5" customHeight="1" x14ac:dyDescent="0.2"/>
    <row r="271" ht="13.5" customHeight="1" x14ac:dyDescent="0.2"/>
    <row r="272" ht="13.5" customHeight="1" x14ac:dyDescent="0.2"/>
    <row r="273" ht="13.5" customHeight="1" x14ac:dyDescent="0.2"/>
    <row r="274" ht="13.5" customHeight="1" x14ac:dyDescent="0.2"/>
    <row r="275" ht="13.5" customHeight="1" x14ac:dyDescent="0.2"/>
    <row r="276" ht="13.5" customHeight="1" x14ac:dyDescent="0.2"/>
    <row r="277" ht="13.5" customHeight="1" x14ac:dyDescent="0.2"/>
    <row r="278" ht="13.5" customHeight="1" x14ac:dyDescent="0.2"/>
    <row r="279" ht="13.5" customHeight="1" x14ac:dyDescent="0.2"/>
    <row r="280" ht="13.5" customHeight="1" x14ac:dyDescent="0.2"/>
    <row r="281" ht="13.5" customHeight="1" x14ac:dyDescent="0.2"/>
    <row r="282" ht="13.5" customHeight="1" x14ac:dyDescent="0.2"/>
    <row r="283" ht="13.5" customHeight="1" x14ac:dyDescent="0.2"/>
    <row r="284" ht="13.5" customHeight="1" x14ac:dyDescent="0.2"/>
    <row r="285" ht="13.5" customHeight="1" x14ac:dyDescent="0.2"/>
    <row r="286" ht="13.5" customHeight="1" x14ac:dyDescent="0.2"/>
    <row r="287" ht="13.5" customHeight="1" x14ac:dyDescent="0.2"/>
    <row r="288" ht="13.5" customHeight="1" x14ac:dyDescent="0.2"/>
    <row r="289" ht="13.5" customHeight="1" x14ac:dyDescent="0.2"/>
    <row r="290" ht="13.5" customHeight="1" x14ac:dyDescent="0.2"/>
    <row r="291" ht="13.5" customHeight="1" x14ac:dyDescent="0.2"/>
    <row r="292" ht="13.5" customHeight="1" x14ac:dyDescent="0.2"/>
    <row r="293" ht="13.5" customHeight="1" x14ac:dyDescent="0.2"/>
    <row r="294" ht="13.5" customHeight="1" x14ac:dyDescent="0.2"/>
    <row r="295" ht="13.5" customHeight="1" x14ac:dyDescent="0.2"/>
    <row r="296" ht="13.5" customHeight="1" x14ac:dyDescent="0.2"/>
    <row r="297" ht="13.5" customHeight="1" x14ac:dyDescent="0.2"/>
    <row r="298" ht="13.5" customHeight="1" x14ac:dyDescent="0.2"/>
    <row r="299" ht="13.5" customHeight="1" x14ac:dyDescent="0.2"/>
    <row r="300" ht="13.5" customHeight="1" x14ac:dyDescent="0.2"/>
    <row r="301" ht="13.5" customHeight="1" x14ac:dyDescent="0.2"/>
    <row r="302" ht="13.5" customHeight="1" x14ac:dyDescent="0.2"/>
    <row r="303" ht="13.5" customHeight="1" x14ac:dyDescent="0.2"/>
    <row r="304" ht="13.5" customHeight="1" x14ac:dyDescent="0.2"/>
    <row r="305" ht="13.5" customHeight="1" x14ac:dyDescent="0.2"/>
    <row r="306" ht="13.5" customHeight="1" x14ac:dyDescent="0.2"/>
    <row r="307" ht="13.5" customHeight="1" x14ac:dyDescent="0.2"/>
    <row r="308" ht="13.5" customHeight="1" x14ac:dyDescent="0.2"/>
    <row r="309" ht="13.5" customHeight="1" x14ac:dyDescent="0.2"/>
    <row r="310" ht="13.5" customHeight="1" x14ac:dyDescent="0.2"/>
    <row r="311" ht="13.5" customHeight="1" x14ac:dyDescent="0.2"/>
    <row r="312" ht="13.5" customHeight="1" x14ac:dyDescent="0.2"/>
    <row r="313" ht="13.5" customHeight="1" x14ac:dyDescent="0.2"/>
    <row r="314" ht="13.5" customHeight="1" x14ac:dyDescent="0.2"/>
    <row r="315" ht="13.5" customHeight="1" x14ac:dyDescent="0.2"/>
    <row r="316" ht="13.5" customHeight="1" x14ac:dyDescent="0.2"/>
    <row r="317" ht="13.5" customHeight="1" x14ac:dyDescent="0.2"/>
    <row r="318" ht="13.5" customHeight="1" x14ac:dyDescent="0.2"/>
    <row r="319" ht="13.5" customHeight="1" x14ac:dyDescent="0.2"/>
    <row r="320" ht="13.5" customHeight="1" x14ac:dyDescent="0.2"/>
    <row r="321" ht="13.5" customHeight="1" x14ac:dyDescent="0.2"/>
    <row r="322" ht="13.5" customHeight="1" x14ac:dyDescent="0.2"/>
    <row r="323" ht="13.5" customHeight="1" x14ac:dyDescent="0.2"/>
    <row r="324" ht="13.5" customHeight="1" x14ac:dyDescent="0.2"/>
    <row r="325" ht="13.5" customHeight="1" x14ac:dyDescent="0.2"/>
    <row r="326" ht="13.5" customHeight="1" x14ac:dyDescent="0.2"/>
    <row r="327" ht="13.5" customHeight="1" x14ac:dyDescent="0.2"/>
    <row r="328" ht="13.5" customHeight="1" x14ac:dyDescent="0.2"/>
    <row r="329" ht="13.5" customHeight="1" x14ac:dyDescent="0.2"/>
    <row r="330" ht="13.5" customHeight="1" x14ac:dyDescent="0.2"/>
    <row r="331" ht="13.5" customHeight="1" x14ac:dyDescent="0.2"/>
    <row r="332" ht="13.5" customHeight="1" x14ac:dyDescent="0.2"/>
    <row r="333" ht="13.5" customHeight="1" x14ac:dyDescent="0.2"/>
    <row r="334" ht="13.5" customHeight="1" x14ac:dyDescent="0.2"/>
    <row r="335" ht="13.5" customHeight="1" x14ac:dyDescent="0.2"/>
    <row r="336" ht="13.5" customHeight="1" x14ac:dyDescent="0.2"/>
    <row r="337" ht="13.5" customHeight="1" x14ac:dyDescent="0.2"/>
    <row r="338" ht="13.5" customHeight="1" x14ac:dyDescent="0.2"/>
    <row r="339" ht="13.5" customHeight="1" x14ac:dyDescent="0.2"/>
    <row r="340" ht="13.5" customHeight="1" x14ac:dyDescent="0.2"/>
    <row r="341" ht="13.5" customHeight="1" x14ac:dyDescent="0.2"/>
    <row r="342" ht="13.5" customHeight="1" x14ac:dyDescent="0.2"/>
    <row r="343" ht="13.5" customHeight="1" x14ac:dyDescent="0.2"/>
    <row r="344" ht="13.5" customHeight="1" x14ac:dyDescent="0.2"/>
    <row r="345" ht="13.5" customHeight="1" x14ac:dyDescent="0.2"/>
    <row r="346" ht="13.5" customHeight="1" x14ac:dyDescent="0.2"/>
    <row r="347" ht="13.5" customHeight="1" x14ac:dyDescent="0.2"/>
    <row r="348" ht="13.5" customHeight="1" x14ac:dyDescent="0.2"/>
    <row r="349" ht="13.5" customHeight="1" x14ac:dyDescent="0.2"/>
    <row r="350" ht="13.5" customHeight="1" x14ac:dyDescent="0.2"/>
    <row r="351" ht="13.5" customHeight="1" x14ac:dyDescent="0.2"/>
    <row r="352" ht="13.5" customHeight="1" x14ac:dyDescent="0.2"/>
    <row r="353" ht="13.5" customHeight="1" x14ac:dyDescent="0.2"/>
    <row r="354" ht="13.5" customHeight="1" x14ac:dyDescent="0.2"/>
    <row r="355" ht="13.5" customHeight="1" x14ac:dyDescent="0.2"/>
    <row r="356" ht="13.5" customHeight="1" x14ac:dyDescent="0.2"/>
    <row r="357" ht="13.5" customHeight="1" x14ac:dyDescent="0.2"/>
    <row r="358" ht="13.5" customHeight="1" x14ac:dyDescent="0.2"/>
    <row r="359" ht="13.5" customHeight="1" x14ac:dyDescent="0.2"/>
    <row r="360" ht="13.5" customHeight="1" x14ac:dyDescent="0.2"/>
    <row r="361" ht="13.5" customHeight="1" x14ac:dyDescent="0.2"/>
    <row r="362" ht="13.5" customHeight="1" x14ac:dyDescent="0.2"/>
    <row r="363" ht="13.5" customHeight="1" x14ac:dyDescent="0.2"/>
    <row r="364" ht="13.5" customHeight="1" x14ac:dyDescent="0.2"/>
    <row r="365" ht="13.5" customHeight="1" x14ac:dyDescent="0.2"/>
    <row r="366" ht="13.5" customHeight="1" x14ac:dyDescent="0.2"/>
    <row r="367" ht="13.5" customHeight="1" x14ac:dyDescent="0.2"/>
    <row r="368" ht="13.5" customHeight="1" x14ac:dyDescent="0.2"/>
    <row r="369" ht="13.5" customHeight="1" x14ac:dyDescent="0.2"/>
    <row r="370" ht="13.5" customHeight="1" x14ac:dyDescent="0.2"/>
    <row r="371" ht="13.5" customHeight="1" x14ac:dyDescent="0.2"/>
    <row r="372" ht="13.5" customHeight="1" x14ac:dyDescent="0.2"/>
    <row r="373" ht="13.5" customHeight="1" x14ac:dyDescent="0.2"/>
    <row r="374" ht="13.5" customHeight="1" x14ac:dyDescent="0.2"/>
    <row r="375" ht="13.5" customHeight="1" x14ac:dyDescent="0.2"/>
    <row r="376" ht="13.5" customHeight="1" x14ac:dyDescent="0.2"/>
    <row r="377" ht="13.5" customHeight="1" x14ac:dyDescent="0.2"/>
    <row r="378" ht="13.5" customHeight="1" x14ac:dyDescent="0.2"/>
    <row r="379" ht="13.5" customHeight="1" x14ac:dyDescent="0.2"/>
    <row r="380" ht="13.5" customHeight="1" x14ac:dyDescent="0.2"/>
    <row r="381" ht="13.5" customHeight="1" x14ac:dyDescent="0.2"/>
    <row r="382" ht="13.5" customHeight="1" x14ac:dyDescent="0.2"/>
    <row r="383" ht="13.5" customHeight="1" x14ac:dyDescent="0.2"/>
    <row r="384" ht="13.5" customHeight="1" x14ac:dyDescent="0.2"/>
    <row r="385" ht="13.5" customHeight="1" x14ac:dyDescent="0.2"/>
    <row r="386" ht="13.5" customHeight="1" x14ac:dyDescent="0.2"/>
    <row r="387" ht="13.5" customHeight="1" x14ac:dyDescent="0.2"/>
    <row r="388" ht="13.5" customHeight="1" x14ac:dyDescent="0.2"/>
    <row r="389" ht="13.5" customHeight="1" x14ac:dyDescent="0.2"/>
    <row r="390" ht="13.5" customHeight="1" x14ac:dyDescent="0.2"/>
    <row r="391" ht="13.5" customHeight="1" x14ac:dyDescent="0.2"/>
    <row r="392" ht="13.5" customHeight="1" x14ac:dyDescent="0.2"/>
    <row r="393" ht="13.5" customHeight="1" x14ac:dyDescent="0.2"/>
    <row r="394" ht="13.5" customHeight="1" x14ac:dyDescent="0.2"/>
    <row r="395" ht="13.5" customHeight="1" x14ac:dyDescent="0.2"/>
    <row r="396" ht="13.5" customHeight="1" x14ac:dyDescent="0.2"/>
    <row r="397" ht="13.5" customHeight="1" x14ac:dyDescent="0.2"/>
    <row r="398" ht="13.5" customHeight="1" x14ac:dyDescent="0.2"/>
    <row r="399" ht="13.5" customHeight="1" x14ac:dyDescent="0.2"/>
    <row r="400" ht="13.5" customHeight="1" x14ac:dyDescent="0.2"/>
    <row r="401" ht="13.5" customHeight="1" x14ac:dyDescent="0.2"/>
    <row r="402" ht="13.5" customHeight="1" x14ac:dyDescent="0.2"/>
    <row r="403" ht="13.5" customHeight="1" x14ac:dyDescent="0.2"/>
    <row r="404" ht="13.5" customHeight="1" x14ac:dyDescent="0.2"/>
    <row r="405" ht="13.5" customHeight="1" x14ac:dyDescent="0.2"/>
    <row r="406" ht="13.5" customHeight="1" x14ac:dyDescent="0.2"/>
    <row r="407" ht="13.5" customHeight="1" x14ac:dyDescent="0.2"/>
    <row r="408" ht="13.5" customHeight="1" x14ac:dyDescent="0.2"/>
    <row r="409" ht="13.5" customHeight="1" x14ac:dyDescent="0.2"/>
    <row r="410" ht="13.5" customHeight="1" x14ac:dyDescent="0.2"/>
    <row r="411" ht="13.5" customHeight="1" x14ac:dyDescent="0.2"/>
    <row r="412" ht="13.5" customHeight="1" x14ac:dyDescent="0.2"/>
    <row r="413" ht="13.5" customHeight="1" x14ac:dyDescent="0.2"/>
    <row r="414" ht="13.5" customHeight="1" x14ac:dyDescent="0.2"/>
    <row r="415" ht="13.5" customHeight="1" x14ac:dyDescent="0.2"/>
    <row r="416" ht="13.5" customHeight="1" x14ac:dyDescent="0.2"/>
    <row r="417" ht="13.5" customHeight="1" x14ac:dyDescent="0.2"/>
    <row r="418" ht="13.5" customHeight="1" x14ac:dyDescent="0.2"/>
    <row r="419" ht="13.5" customHeight="1" x14ac:dyDescent="0.2"/>
    <row r="420" ht="13.5" customHeight="1" x14ac:dyDescent="0.2"/>
    <row r="421" ht="13.5" customHeight="1" x14ac:dyDescent="0.2"/>
    <row r="422" ht="13.5" customHeight="1" x14ac:dyDescent="0.2"/>
    <row r="423" ht="13.5" customHeight="1" x14ac:dyDescent="0.2"/>
    <row r="424" ht="13.5" customHeight="1" x14ac:dyDescent="0.2"/>
    <row r="425" ht="13.5" customHeight="1" x14ac:dyDescent="0.2"/>
    <row r="426" ht="13.5" customHeight="1" x14ac:dyDescent="0.2"/>
    <row r="427" ht="13.5" customHeight="1" x14ac:dyDescent="0.2"/>
    <row r="428" ht="13.5" customHeight="1" x14ac:dyDescent="0.2"/>
    <row r="429" ht="13.5" customHeight="1" x14ac:dyDescent="0.2"/>
    <row r="430" ht="13.5" customHeight="1" x14ac:dyDescent="0.2"/>
    <row r="431" ht="13.5" customHeight="1" x14ac:dyDescent="0.2"/>
    <row r="432" ht="13.5" customHeight="1" x14ac:dyDescent="0.2"/>
    <row r="433" ht="13.5" customHeight="1" x14ac:dyDescent="0.2"/>
    <row r="434" ht="13.5" customHeight="1" x14ac:dyDescent="0.2"/>
    <row r="435" ht="13.5" customHeight="1" x14ac:dyDescent="0.2"/>
    <row r="436" ht="13.5" customHeight="1" x14ac:dyDescent="0.2"/>
    <row r="437" ht="13.5" customHeight="1" x14ac:dyDescent="0.2"/>
    <row r="438" ht="13.5" customHeight="1" x14ac:dyDescent="0.2"/>
    <row r="439" ht="13.5" customHeight="1" x14ac:dyDescent="0.2"/>
    <row r="440" ht="13.5" customHeight="1" x14ac:dyDescent="0.2"/>
    <row r="441" ht="13.5" customHeight="1" x14ac:dyDescent="0.2"/>
    <row r="442" ht="13.5" customHeight="1" x14ac:dyDescent="0.2"/>
    <row r="443" ht="13.5" customHeight="1" x14ac:dyDescent="0.2"/>
    <row r="444" ht="13.5" customHeight="1" x14ac:dyDescent="0.2"/>
    <row r="445" ht="13.5" customHeight="1" x14ac:dyDescent="0.2"/>
    <row r="446" ht="13.5" customHeight="1" x14ac:dyDescent="0.2"/>
    <row r="447" ht="13.5" customHeight="1" x14ac:dyDescent="0.2"/>
    <row r="448" ht="13.5" customHeight="1" x14ac:dyDescent="0.2"/>
    <row r="449" ht="13.5" customHeight="1" x14ac:dyDescent="0.2"/>
    <row r="450" ht="13.5" customHeight="1" x14ac:dyDescent="0.2"/>
    <row r="451" ht="13.5" customHeight="1" x14ac:dyDescent="0.2"/>
    <row r="452" ht="13.5" customHeight="1" x14ac:dyDescent="0.2"/>
    <row r="453" ht="13.5" customHeight="1" x14ac:dyDescent="0.2"/>
    <row r="454" ht="13.5" customHeight="1" x14ac:dyDescent="0.2"/>
    <row r="455" ht="13.5" customHeight="1" x14ac:dyDescent="0.2"/>
    <row r="456" ht="13.5" customHeight="1" x14ac:dyDescent="0.2"/>
    <row r="457" ht="13.5" customHeight="1" x14ac:dyDescent="0.2"/>
    <row r="458" ht="13.5" customHeight="1" x14ac:dyDescent="0.2"/>
    <row r="459" ht="13.5" customHeight="1" x14ac:dyDescent="0.2"/>
    <row r="460" ht="13.5" customHeight="1" x14ac:dyDescent="0.2"/>
    <row r="461" ht="13.5" customHeight="1" x14ac:dyDescent="0.2"/>
    <row r="462" ht="13.5" customHeight="1" x14ac:dyDescent="0.2"/>
    <row r="463" ht="13.5" customHeight="1" x14ac:dyDescent="0.2"/>
    <row r="464" ht="13.5" customHeight="1" x14ac:dyDescent="0.2"/>
    <row r="465" ht="13.5" customHeight="1" x14ac:dyDescent="0.2"/>
    <row r="466" ht="13.5" customHeight="1" x14ac:dyDescent="0.2"/>
    <row r="467" ht="13.5" customHeight="1" x14ac:dyDescent="0.2"/>
    <row r="468" ht="13.5" customHeight="1" x14ac:dyDescent="0.2"/>
    <row r="469" ht="13.5" customHeight="1" x14ac:dyDescent="0.2"/>
    <row r="470" ht="13.5" customHeight="1" x14ac:dyDescent="0.2"/>
    <row r="471" ht="13.5" customHeight="1" x14ac:dyDescent="0.2"/>
    <row r="472" ht="13.5" customHeight="1" x14ac:dyDescent="0.2"/>
    <row r="473" ht="13.5" customHeight="1" x14ac:dyDescent="0.2"/>
    <row r="474" ht="13.5" customHeight="1" x14ac:dyDescent="0.2"/>
    <row r="475" ht="13.5" customHeight="1" x14ac:dyDescent="0.2"/>
    <row r="476" ht="13.5" customHeight="1" x14ac:dyDescent="0.2"/>
    <row r="477" ht="13.5" customHeight="1" x14ac:dyDescent="0.2"/>
    <row r="478" ht="13.5" customHeight="1" x14ac:dyDescent="0.2"/>
    <row r="479" ht="13.5" customHeight="1" x14ac:dyDescent="0.2"/>
    <row r="480" ht="13.5" customHeight="1" x14ac:dyDescent="0.2"/>
    <row r="481" ht="13.5" customHeight="1" x14ac:dyDescent="0.2"/>
    <row r="482" ht="13.5" customHeight="1" x14ac:dyDescent="0.2"/>
    <row r="483" ht="13.5" customHeight="1" x14ac:dyDescent="0.2"/>
    <row r="484" ht="13.5" customHeight="1" x14ac:dyDescent="0.2"/>
    <row r="485" ht="13.5" customHeight="1" x14ac:dyDescent="0.2"/>
    <row r="486" ht="13.5" customHeight="1" x14ac:dyDescent="0.2"/>
    <row r="487" ht="13.5" customHeight="1" x14ac:dyDescent="0.2"/>
    <row r="488" ht="13.5" customHeight="1" x14ac:dyDescent="0.2"/>
    <row r="489" ht="13.5" customHeight="1" x14ac:dyDescent="0.2"/>
    <row r="490" ht="13.5" customHeight="1" x14ac:dyDescent="0.2"/>
    <row r="491" ht="13.5" customHeight="1" x14ac:dyDescent="0.2"/>
    <row r="492" ht="13.5" customHeight="1" x14ac:dyDescent="0.2"/>
    <row r="493" ht="13.5" customHeight="1" x14ac:dyDescent="0.2"/>
    <row r="494" ht="13.5" customHeight="1" x14ac:dyDescent="0.2"/>
    <row r="495" ht="13.5" customHeight="1" x14ac:dyDescent="0.2"/>
    <row r="496" ht="13.5" customHeight="1" x14ac:dyDescent="0.2"/>
    <row r="497" ht="13.5" customHeight="1" x14ac:dyDescent="0.2"/>
    <row r="498" ht="13.5" customHeight="1" x14ac:dyDescent="0.2"/>
    <row r="499" ht="13.5" customHeight="1" x14ac:dyDescent="0.2"/>
    <row r="500" ht="13.5" customHeight="1" x14ac:dyDescent="0.2"/>
    <row r="501" ht="13.5" customHeight="1" x14ac:dyDescent="0.2"/>
    <row r="502" ht="13.5" customHeight="1" x14ac:dyDescent="0.2"/>
    <row r="503" ht="13.5" customHeight="1" x14ac:dyDescent="0.2"/>
    <row r="504" ht="13.5" customHeight="1" x14ac:dyDescent="0.2"/>
    <row r="505" ht="13.5" customHeight="1" x14ac:dyDescent="0.2"/>
    <row r="506" ht="13.5" customHeight="1" x14ac:dyDescent="0.2"/>
    <row r="507" ht="13.5" customHeight="1" x14ac:dyDescent="0.2"/>
    <row r="508" ht="13.5" customHeight="1" x14ac:dyDescent="0.2"/>
    <row r="509" ht="13.5" customHeight="1" x14ac:dyDescent="0.2"/>
    <row r="510" ht="13.5" customHeight="1" x14ac:dyDescent="0.2"/>
    <row r="511" ht="13.5" customHeight="1" x14ac:dyDescent="0.2"/>
    <row r="512" ht="13.5" customHeight="1" x14ac:dyDescent="0.2"/>
    <row r="513" ht="13.5" customHeight="1" x14ac:dyDescent="0.2"/>
    <row r="514" ht="13.5" customHeight="1" x14ac:dyDescent="0.2"/>
    <row r="515" ht="13.5" customHeight="1" x14ac:dyDescent="0.2"/>
    <row r="516" ht="13.5" customHeight="1" x14ac:dyDescent="0.2"/>
    <row r="517" ht="13.5" customHeight="1" x14ac:dyDescent="0.2"/>
    <row r="518" ht="13.5" customHeight="1" x14ac:dyDescent="0.2"/>
    <row r="519" ht="13.5" customHeight="1" x14ac:dyDescent="0.2"/>
    <row r="520" ht="13.5" customHeight="1" x14ac:dyDescent="0.2"/>
    <row r="521" ht="13.5" customHeight="1" x14ac:dyDescent="0.2"/>
    <row r="522" ht="13.5" customHeight="1" x14ac:dyDescent="0.2"/>
    <row r="523" ht="13.5" customHeight="1" x14ac:dyDescent="0.2"/>
    <row r="524" ht="13.5" customHeight="1" x14ac:dyDescent="0.2"/>
    <row r="525" ht="13.5" customHeight="1" x14ac:dyDescent="0.2"/>
    <row r="526" ht="13.5" customHeight="1" x14ac:dyDescent="0.2"/>
    <row r="527" ht="13.5" customHeight="1" x14ac:dyDescent="0.2"/>
    <row r="528" ht="13.5" customHeight="1" x14ac:dyDescent="0.2"/>
    <row r="529" ht="13.5" customHeight="1" x14ac:dyDescent="0.2"/>
    <row r="530" ht="13.5" customHeight="1" x14ac:dyDescent="0.2"/>
    <row r="531" ht="13.5" customHeight="1" x14ac:dyDescent="0.2"/>
    <row r="532" ht="13.5" customHeight="1" x14ac:dyDescent="0.2"/>
    <row r="533" ht="13.5" customHeight="1" x14ac:dyDescent="0.2"/>
    <row r="534" ht="13.5" customHeight="1" x14ac:dyDescent="0.2"/>
    <row r="535" ht="13.5" customHeight="1" x14ac:dyDescent="0.2"/>
    <row r="536" ht="13.5" customHeight="1" x14ac:dyDescent="0.2"/>
    <row r="537" ht="13.5" customHeight="1" x14ac:dyDescent="0.2"/>
    <row r="538" ht="13.5" customHeight="1" x14ac:dyDescent="0.2"/>
    <row r="539" ht="13.5" customHeight="1" x14ac:dyDescent="0.2"/>
    <row r="540" ht="13.5" customHeight="1" x14ac:dyDescent="0.2"/>
    <row r="541" ht="13.5" customHeight="1" x14ac:dyDescent="0.2"/>
    <row r="542" ht="13.5" customHeight="1" x14ac:dyDescent="0.2"/>
    <row r="543" ht="13.5" customHeight="1" x14ac:dyDescent="0.2"/>
    <row r="544" ht="13.5" customHeight="1" x14ac:dyDescent="0.2"/>
    <row r="545" ht="13.5" customHeight="1" x14ac:dyDescent="0.2"/>
    <row r="546" ht="13.5" customHeight="1" x14ac:dyDescent="0.2"/>
    <row r="547" ht="13.5" customHeight="1" x14ac:dyDescent="0.2"/>
    <row r="548" ht="13.5" customHeight="1" x14ac:dyDescent="0.2"/>
    <row r="549" ht="13.5" customHeight="1" x14ac:dyDescent="0.2"/>
    <row r="550" ht="13.5" customHeight="1" x14ac:dyDescent="0.2"/>
    <row r="551" ht="13.5" customHeight="1" x14ac:dyDescent="0.2"/>
    <row r="552" ht="13.5" customHeight="1" x14ac:dyDescent="0.2"/>
    <row r="553" ht="13.5" customHeight="1" x14ac:dyDescent="0.2"/>
    <row r="554" ht="13.5" customHeight="1" x14ac:dyDescent="0.2"/>
    <row r="555" ht="13.5" customHeight="1" x14ac:dyDescent="0.2"/>
    <row r="556" ht="13.5" customHeight="1" x14ac:dyDescent="0.2"/>
    <row r="557" ht="13.5" customHeight="1" x14ac:dyDescent="0.2"/>
    <row r="558" ht="13.5" customHeight="1" x14ac:dyDescent="0.2"/>
    <row r="559" ht="13.5" customHeight="1" x14ac:dyDescent="0.2"/>
    <row r="560" ht="13.5" customHeight="1" x14ac:dyDescent="0.2"/>
    <row r="561" ht="13.5" customHeight="1" x14ac:dyDescent="0.2"/>
    <row r="562" ht="13.5" customHeight="1" x14ac:dyDescent="0.2"/>
    <row r="563" ht="13.5" customHeight="1" x14ac:dyDescent="0.2"/>
    <row r="564" ht="13.5" customHeight="1" x14ac:dyDescent="0.2"/>
    <row r="565" ht="13.5" customHeight="1" x14ac:dyDescent="0.2"/>
    <row r="566" ht="13.5" customHeight="1" x14ac:dyDescent="0.2"/>
    <row r="567" ht="13.5" customHeight="1" x14ac:dyDescent="0.2"/>
    <row r="568" ht="13.5" customHeight="1" x14ac:dyDescent="0.2"/>
    <row r="569" ht="13.5" customHeight="1" x14ac:dyDescent="0.2"/>
    <row r="570" ht="13.5" customHeight="1" x14ac:dyDescent="0.2"/>
    <row r="571" ht="13.5" customHeight="1" x14ac:dyDescent="0.2"/>
    <row r="572" ht="13.5" customHeight="1" x14ac:dyDescent="0.2"/>
    <row r="573" ht="13.5" customHeight="1" x14ac:dyDescent="0.2"/>
    <row r="574" ht="13.5" customHeight="1" x14ac:dyDescent="0.2"/>
    <row r="575" ht="13.5" customHeight="1" x14ac:dyDescent="0.2"/>
    <row r="576" ht="13.5" customHeight="1" x14ac:dyDescent="0.2"/>
    <row r="577" ht="13.5" customHeight="1" x14ac:dyDescent="0.2"/>
    <row r="578" ht="13.5" customHeight="1" x14ac:dyDescent="0.2"/>
    <row r="579" ht="13.5" customHeight="1" x14ac:dyDescent="0.2"/>
    <row r="580" ht="13.5" customHeight="1" x14ac:dyDescent="0.2"/>
    <row r="581" ht="13.5" customHeight="1" x14ac:dyDescent="0.2"/>
    <row r="582" ht="13.5" customHeight="1" x14ac:dyDescent="0.2"/>
    <row r="583" ht="13.5" customHeight="1" x14ac:dyDescent="0.2"/>
    <row r="584" ht="13.5" customHeight="1" x14ac:dyDescent="0.2"/>
    <row r="585" ht="13.5" customHeight="1" x14ac:dyDescent="0.2"/>
    <row r="586" ht="13.5" customHeight="1" x14ac:dyDescent="0.2"/>
    <row r="587" ht="13.5" customHeight="1" x14ac:dyDescent="0.2"/>
    <row r="588" ht="13.5" customHeight="1" x14ac:dyDescent="0.2"/>
    <row r="589" ht="13.5" customHeight="1" x14ac:dyDescent="0.2"/>
    <row r="590" ht="13.5" customHeight="1" x14ac:dyDescent="0.2"/>
    <row r="591" ht="13.5" customHeight="1" x14ac:dyDescent="0.2"/>
    <row r="592" ht="13.5" customHeight="1" x14ac:dyDescent="0.2"/>
    <row r="593" ht="13.5" customHeight="1" x14ac:dyDescent="0.2"/>
    <row r="594" ht="13.5" customHeight="1" x14ac:dyDescent="0.2"/>
    <row r="595" ht="13.5" customHeight="1" x14ac:dyDescent="0.2"/>
    <row r="596" ht="13.5" customHeight="1" x14ac:dyDescent="0.2"/>
    <row r="597" ht="13.5" customHeight="1" x14ac:dyDescent="0.2"/>
    <row r="598" ht="13.5" customHeight="1" x14ac:dyDescent="0.2"/>
    <row r="599" ht="13.5" customHeight="1" x14ac:dyDescent="0.2"/>
    <row r="600" ht="13.5" customHeight="1" x14ac:dyDescent="0.2"/>
    <row r="601" ht="13.5" customHeight="1" x14ac:dyDescent="0.2"/>
    <row r="602" ht="13.5" customHeight="1" x14ac:dyDescent="0.2"/>
    <row r="603" ht="13.5" customHeight="1" x14ac:dyDescent="0.2"/>
    <row r="604" ht="13.5" customHeight="1" x14ac:dyDescent="0.2"/>
    <row r="605" ht="13.5" customHeight="1" x14ac:dyDescent="0.2"/>
    <row r="606" ht="13.5" customHeight="1" x14ac:dyDescent="0.2"/>
    <row r="607" ht="13.5" customHeight="1" x14ac:dyDescent="0.2"/>
    <row r="608" ht="13.5" customHeight="1" x14ac:dyDescent="0.2"/>
    <row r="609" ht="13.5" customHeight="1" x14ac:dyDescent="0.2"/>
    <row r="610" ht="13.5" customHeight="1" x14ac:dyDescent="0.2"/>
    <row r="611" ht="13.5" customHeight="1" x14ac:dyDescent="0.2"/>
    <row r="612" ht="13.5" customHeight="1" x14ac:dyDescent="0.2"/>
    <row r="613" ht="13.5" customHeight="1" x14ac:dyDescent="0.2"/>
    <row r="614" ht="13.5" customHeight="1" x14ac:dyDescent="0.2"/>
    <row r="615" ht="13.5" customHeight="1" x14ac:dyDescent="0.2"/>
    <row r="616" ht="13.5" customHeight="1" x14ac:dyDescent="0.2"/>
    <row r="617" ht="13.5" customHeight="1" x14ac:dyDescent="0.2"/>
    <row r="618" ht="13.5" customHeight="1" x14ac:dyDescent="0.2"/>
    <row r="619" ht="13.5" customHeight="1" x14ac:dyDescent="0.2"/>
    <row r="620" ht="13.5" customHeight="1" x14ac:dyDescent="0.2"/>
    <row r="621" ht="13.5" customHeight="1" x14ac:dyDescent="0.2"/>
    <row r="622" ht="13.5" customHeight="1" x14ac:dyDescent="0.2"/>
    <row r="623" ht="13.5" customHeight="1" x14ac:dyDescent="0.2"/>
    <row r="624" ht="13.5" customHeight="1" x14ac:dyDescent="0.2"/>
    <row r="625" ht="13.5" customHeight="1" x14ac:dyDescent="0.2"/>
    <row r="626" ht="13.5" customHeight="1" x14ac:dyDescent="0.2"/>
    <row r="627" ht="13.5" customHeight="1" x14ac:dyDescent="0.2"/>
    <row r="628" ht="13.5" customHeight="1" x14ac:dyDescent="0.2"/>
    <row r="629" ht="13.5" customHeight="1" x14ac:dyDescent="0.2"/>
    <row r="630" ht="13.5" customHeight="1" x14ac:dyDescent="0.2"/>
    <row r="631" ht="13.5" customHeight="1" x14ac:dyDescent="0.2"/>
    <row r="632" ht="13.5" customHeight="1" x14ac:dyDescent="0.2"/>
    <row r="633" ht="13.5" customHeight="1" x14ac:dyDescent="0.2"/>
    <row r="634" ht="13.5" customHeight="1" x14ac:dyDescent="0.2"/>
    <row r="635" ht="13.5" customHeight="1" x14ac:dyDescent="0.2"/>
    <row r="636" ht="13.5" customHeight="1" x14ac:dyDescent="0.2"/>
    <row r="637" ht="13.5" customHeight="1" x14ac:dyDescent="0.2"/>
    <row r="638" ht="13.5" customHeight="1" x14ac:dyDescent="0.2"/>
    <row r="639" ht="13.5" customHeight="1" x14ac:dyDescent="0.2"/>
    <row r="640" ht="13.5" customHeight="1" x14ac:dyDescent="0.2"/>
    <row r="641" ht="13.5" customHeight="1" x14ac:dyDescent="0.2"/>
    <row r="642" ht="13.5" customHeight="1" x14ac:dyDescent="0.2"/>
    <row r="643" ht="13.5" customHeight="1" x14ac:dyDescent="0.2"/>
    <row r="644" ht="13.5" customHeight="1" x14ac:dyDescent="0.2"/>
    <row r="645" ht="13.5" customHeight="1" x14ac:dyDescent="0.2"/>
    <row r="646" ht="13.5" customHeight="1" x14ac:dyDescent="0.2"/>
    <row r="647" ht="13.5" customHeight="1" x14ac:dyDescent="0.2"/>
    <row r="648" ht="13.5" customHeight="1" x14ac:dyDescent="0.2"/>
    <row r="649" ht="13.5" customHeight="1" x14ac:dyDescent="0.2"/>
    <row r="650" ht="13.5" customHeight="1" x14ac:dyDescent="0.2"/>
    <row r="651" ht="13.5" customHeight="1" x14ac:dyDescent="0.2"/>
    <row r="652" ht="13.5" customHeight="1" x14ac:dyDescent="0.2"/>
    <row r="653" ht="13.5" customHeight="1" x14ac:dyDescent="0.2"/>
    <row r="654" ht="13.5" customHeight="1" x14ac:dyDescent="0.2"/>
    <row r="655" ht="13.5" customHeight="1" x14ac:dyDescent="0.2"/>
    <row r="656" ht="13.5" customHeight="1" x14ac:dyDescent="0.2"/>
    <row r="657" ht="13.5" customHeight="1" x14ac:dyDescent="0.2"/>
    <row r="658" ht="13.5" customHeight="1" x14ac:dyDescent="0.2"/>
    <row r="659" ht="13.5" customHeight="1" x14ac:dyDescent="0.2"/>
    <row r="660" ht="13.5" customHeight="1" x14ac:dyDescent="0.2"/>
    <row r="661" ht="13.5" customHeight="1" x14ac:dyDescent="0.2"/>
    <row r="662" ht="13.5" customHeight="1" x14ac:dyDescent="0.2"/>
    <row r="663" ht="13.5" customHeight="1" x14ac:dyDescent="0.2"/>
    <row r="664" ht="13.5" customHeight="1" x14ac:dyDescent="0.2"/>
    <row r="665" ht="13.5" customHeight="1" x14ac:dyDescent="0.2"/>
    <row r="666" ht="13.5" customHeight="1" x14ac:dyDescent="0.2"/>
    <row r="667" ht="13.5" customHeight="1" x14ac:dyDescent="0.2"/>
    <row r="668" ht="13.5" customHeight="1" x14ac:dyDescent="0.2"/>
    <row r="669" ht="13.5" customHeight="1" x14ac:dyDescent="0.2"/>
    <row r="670" ht="13.5" customHeight="1" x14ac:dyDescent="0.2"/>
    <row r="671" ht="13.5" customHeight="1" x14ac:dyDescent="0.2"/>
    <row r="672" ht="13.5" customHeight="1" x14ac:dyDescent="0.2"/>
    <row r="673" ht="13.5" customHeight="1" x14ac:dyDescent="0.2"/>
    <row r="674" ht="13.5" customHeight="1" x14ac:dyDescent="0.2"/>
    <row r="675" ht="13.5" customHeight="1" x14ac:dyDescent="0.2"/>
    <row r="676" ht="13.5" customHeight="1" x14ac:dyDescent="0.2"/>
    <row r="677" ht="13.5" customHeight="1" x14ac:dyDescent="0.2"/>
    <row r="678" ht="13.5" customHeight="1" x14ac:dyDescent="0.2"/>
    <row r="679" ht="13.5" customHeight="1" x14ac:dyDescent="0.2"/>
    <row r="680" ht="13.5" customHeight="1" x14ac:dyDescent="0.2"/>
    <row r="681" ht="13.5" customHeight="1" x14ac:dyDescent="0.2"/>
    <row r="682" ht="13.5" customHeight="1" x14ac:dyDescent="0.2"/>
    <row r="683" ht="13.5" customHeight="1" x14ac:dyDescent="0.2"/>
    <row r="684" ht="13.5" customHeight="1" x14ac:dyDescent="0.2"/>
    <row r="685" ht="13.5" customHeight="1" x14ac:dyDescent="0.2"/>
    <row r="686" ht="13.5" customHeight="1" x14ac:dyDescent="0.2"/>
    <row r="687" ht="13.5" customHeight="1" x14ac:dyDescent="0.2"/>
    <row r="688" ht="13.5" customHeight="1" x14ac:dyDescent="0.2"/>
    <row r="689" ht="13.5" customHeight="1" x14ac:dyDescent="0.2"/>
    <row r="690" ht="13.5" customHeight="1" x14ac:dyDescent="0.2"/>
    <row r="691" ht="13.5" customHeight="1" x14ac:dyDescent="0.2"/>
    <row r="692" ht="13.5" customHeight="1" x14ac:dyDescent="0.2"/>
    <row r="693" ht="13.5" customHeight="1" x14ac:dyDescent="0.2"/>
    <row r="694" ht="13.5" customHeight="1" x14ac:dyDescent="0.2"/>
    <row r="695" ht="13.5" customHeight="1" x14ac:dyDescent="0.2"/>
    <row r="696" ht="13.5" customHeight="1" x14ac:dyDescent="0.2"/>
    <row r="697" ht="13.5" customHeight="1" x14ac:dyDescent="0.2"/>
    <row r="698" ht="13.5" customHeight="1" x14ac:dyDescent="0.2"/>
    <row r="699" ht="13.5" customHeight="1" x14ac:dyDescent="0.2"/>
    <row r="700" ht="13.5" customHeight="1" x14ac:dyDescent="0.2"/>
    <row r="701" ht="13.5" customHeight="1" x14ac:dyDescent="0.2"/>
    <row r="702" ht="13.5" customHeight="1" x14ac:dyDescent="0.2"/>
    <row r="703" ht="13.5" customHeight="1" x14ac:dyDescent="0.2"/>
    <row r="704" ht="13.5" customHeight="1" x14ac:dyDescent="0.2"/>
    <row r="705" ht="13.5" customHeight="1" x14ac:dyDescent="0.2"/>
    <row r="706" ht="13.5" customHeight="1" x14ac:dyDescent="0.2"/>
    <row r="707" ht="13.5" customHeight="1" x14ac:dyDescent="0.2"/>
    <row r="708" ht="13.5" customHeight="1" x14ac:dyDescent="0.2"/>
    <row r="709" ht="13.5" customHeight="1" x14ac:dyDescent="0.2"/>
    <row r="710" ht="13.5" customHeight="1" x14ac:dyDescent="0.2"/>
    <row r="711" ht="13.5" customHeight="1" x14ac:dyDescent="0.2"/>
    <row r="712" ht="13.5" customHeight="1" x14ac:dyDescent="0.2"/>
    <row r="713" ht="13.5" customHeight="1" x14ac:dyDescent="0.2"/>
    <row r="714" ht="13.5" customHeight="1" x14ac:dyDescent="0.2"/>
    <row r="715" ht="13.5" customHeight="1" x14ac:dyDescent="0.2"/>
    <row r="716" ht="13.5" customHeight="1" x14ac:dyDescent="0.2"/>
    <row r="717" ht="13.5" customHeight="1" x14ac:dyDescent="0.2"/>
    <row r="718" ht="13.5" customHeight="1" x14ac:dyDescent="0.2"/>
    <row r="719" ht="13.5" customHeight="1" x14ac:dyDescent="0.2"/>
    <row r="720" ht="13.5" customHeight="1" x14ac:dyDescent="0.2"/>
    <row r="721" ht="13.5" customHeight="1" x14ac:dyDescent="0.2"/>
    <row r="722" ht="13.5" customHeight="1" x14ac:dyDescent="0.2"/>
    <row r="723" ht="13.5" customHeight="1" x14ac:dyDescent="0.2"/>
    <row r="724" ht="13.5" customHeight="1" x14ac:dyDescent="0.2"/>
    <row r="725" ht="13.5" customHeight="1" x14ac:dyDescent="0.2"/>
    <row r="726" ht="13.5" customHeight="1" x14ac:dyDescent="0.2"/>
    <row r="727" ht="13.5" customHeight="1" x14ac:dyDescent="0.2"/>
    <row r="728" ht="13.5" customHeight="1" x14ac:dyDescent="0.2"/>
    <row r="729" ht="13.5" customHeight="1" x14ac:dyDescent="0.2"/>
    <row r="730" ht="13.5" customHeight="1" x14ac:dyDescent="0.2"/>
    <row r="731" ht="13.5" customHeight="1" x14ac:dyDescent="0.2"/>
    <row r="732" ht="13.5" customHeight="1" x14ac:dyDescent="0.2"/>
    <row r="733" ht="13.5" customHeight="1" x14ac:dyDescent="0.2"/>
    <row r="734" ht="13.5" customHeight="1" x14ac:dyDescent="0.2"/>
    <row r="735" ht="13.5" customHeight="1" x14ac:dyDescent="0.2"/>
    <row r="736" ht="13.5" customHeight="1" x14ac:dyDescent="0.2"/>
    <row r="737" ht="13.5" customHeight="1" x14ac:dyDescent="0.2"/>
    <row r="738" ht="13.5" customHeight="1" x14ac:dyDescent="0.2"/>
    <row r="739" ht="13.5" customHeight="1" x14ac:dyDescent="0.2"/>
    <row r="740" ht="13.5" customHeight="1" x14ac:dyDescent="0.2"/>
    <row r="741" ht="13.5" customHeight="1" x14ac:dyDescent="0.2"/>
    <row r="742" ht="13.5" customHeight="1" x14ac:dyDescent="0.2"/>
    <row r="743" ht="13.5" customHeight="1" x14ac:dyDescent="0.2"/>
    <row r="744" ht="13.5" customHeight="1" x14ac:dyDescent="0.2"/>
    <row r="745" ht="13.5" customHeight="1" x14ac:dyDescent="0.2"/>
    <row r="746" ht="13.5" customHeight="1" x14ac:dyDescent="0.2"/>
    <row r="747" ht="13.5" customHeight="1" x14ac:dyDescent="0.2"/>
    <row r="748" ht="13.5" customHeight="1" x14ac:dyDescent="0.2"/>
    <row r="749" ht="13.5" customHeight="1" x14ac:dyDescent="0.2"/>
    <row r="750" ht="13.5" customHeight="1" x14ac:dyDescent="0.2"/>
    <row r="751" ht="13.5" customHeight="1" x14ac:dyDescent="0.2"/>
    <row r="752" ht="13.5" customHeight="1" x14ac:dyDescent="0.2"/>
    <row r="753" ht="13.5" customHeight="1" x14ac:dyDescent="0.2"/>
    <row r="754" ht="13.5" customHeight="1" x14ac:dyDescent="0.2"/>
    <row r="755" ht="13.5" customHeight="1" x14ac:dyDescent="0.2"/>
    <row r="756" ht="13.5" customHeight="1" x14ac:dyDescent="0.2"/>
    <row r="757" ht="13.5" customHeight="1" x14ac:dyDescent="0.2"/>
    <row r="758" ht="13.5" customHeight="1" x14ac:dyDescent="0.2"/>
    <row r="759" ht="13.5" customHeight="1" x14ac:dyDescent="0.2"/>
    <row r="760" ht="13.5" customHeight="1" x14ac:dyDescent="0.2"/>
    <row r="761" ht="13.5" customHeight="1" x14ac:dyDescent="0.2"/>
    <row r="762" ht="13.5" customHeight="1" x14ac:dyDescent="0.2"/>
    <row r="763" ht="13.5" customHeight="1" x14ac:dyDescent="0.2"/>
    <row r="764" ht="13.5" customHeight="1" x14ac:dyDescent="0.2"/>
    <row r="765" ht="13.5" customHeight="1" x14ac:dyDescent="0.2"/>
    <row r="766" ht="13.5" customHeight="1" x14ac:dyDescent="0.2"/>
    <row r="767" ht="13.5" customHeight="1" x14ac:dyDescent="0.2"/>
    <row r="768" ht="13.5" customHeight="1" x14ac:dyDescent="0.2"/>
    <row r="769" ht="13.5" customHeight="1" x14ac:dyDescent="0.2"/>
    <row r="770" ht="13.5" customHeight="1" x14ac:dyDescent="0.2"/>
    <row r="771" ht="13.5" customHeight="1" x14ac:dyDescent="0.2"/>
    <row r="772" ht="13.5" customHeight="1" x14ac:dyDescent="0.2"/>
    <row r="773" ht="13.5" customHeight="1" x14ac:dyDescent="0.2"/>
    <row r="774" ht="13.5" customHeight="1" x14ac:dyDescent="0.2"/>
    <row r="775" ht="13.5" customHeight="1" x14ac:dyDescent="0.2"/>
    <row r="776" ht="13.5" customHeight="1" x14ac:dyDescent="0.2"/>
    <row r="777" ht="13.5" customHeight="1" x14ac:dyDescent="0.2"/>
    <row r="778" ht="13.5" customHeight="1" x14ac:dyDescent="0.2"/>
    <row r="779" ht="13.5" customHeight="1" x14ac:dyDescent="0.2"/>
    <row r="780" ht="13.5" customHeight="1" x14ac:dyDescent="0.2"/>
    <row r="781" ht="13.5" customHeight="1" x14ac:dyDescent="0.2"/>
    <row r="782" ht="13.5" customHeight="1" x14ac:dyDescent="0.2"/>
    <row r="783" ht="13.5" customHeight="1" x14ac:dyDescent="0.2"/>
    <row r="784" ht="13.5" customHeight="1" x14ac:dyDescent="0.2"/>
    <row r="785" ht="13.5" customHeight="1" x14ac:dyDescent="0.2"/>
    <row r="786" ht="13.5" customHeight="1" x14ac:dyDescent="0.2"/>
    <row r="787" ht="13.5" customHeight="1" x14ac:dyDescent="0.2"/>
    <row r="788" ht="13.5" customHeight="1" x14ac:dyDescent="0.2"/>
    <row r="789" ht="13.5" customHeight="1" x14ac:dyDescent="0.2"/>
    <row r="790" ht="13.5" customHeight="1" x14ac:dyDescent="0.2"/>
    <row r="791" ht="13.5" customHeight="1" x14ac:dyDescent="0.2"/>
    <row r="792" ht="13.5" customHeight="1" x14ac:dyDescent="0.2"/>
    <row r="793" ht="13.5" customHeight="1" x14ac:dyDescent="0.2"/>
    <row r="794" ht="13.5" customHeight="1" x14ac:dyDescent="0.2"/>
    <row r="795" ht="13.5" customHeight="1" x14ac:dyDescent="0.2"/>
    <row r="796" ht="13.5" customHeight="1" x14ac:dyDescent="0.2"/>
    <row r="797" ht="13.5" customHeight="1" x14ac:dyDescent="0.2"/>
    <row r="798" ht="13.5" customHeight="1" x14ac:dyDescent="0.2"/>
    <row r="799" ht="13.5" customHeight="1" x14ac:dyDescent="0.2"/>
    <row r="800" ht="13.5" customHeight="1" x14ac:dyDescent="0.2"/>
    <row r="801" ht="13.5" customHeight="1" x14ac:dyDescent="0.2"/>
    <row r="802" ht="13.5" customHeight="1" x14ac:dyDescent="0.2"/>
    <row r="803" ht="13.5" customHeight="1" x14ac:dyDescent="0.2"/>
    <row r="804" ht="13.5" customHeight="1" x14ac:dyDescent="0.2"/>
    <row r="805" ht="13.5" customHeight="1" x14ac:dyDescent="0.2"/>
    <row r="806" ht="13.5" customHeight="1" x14ac:dyDescent="0.2"/>
    <row r="807" ht="13.5" customHeight="1" x14ac:dyDescent="0.2"/>
    <row r="808" ht="13.5" customHeight="1" x14ac:dyDescent="0.2"/>
    <row r="809" ht="13.5" customHeight="1" x14ac:dyDescent="0.2"/>
    <row r="810" ht="13.5" customHeight="1" x14ac:dyDescent="0.2"/>
    <row r="811" ht="13.5" customHeight="1" x14ac:dyDescent="0.2"/>
    <row r="812" ht="13.5" customHeight="1" x14ac:dyDescent="0.2"/>
    <row r="813" ht="13.5" customHeight="1" x14ac:dyDescent="0.2"/>
    <row r="814" ht="13.5" customHeight="1" x14ac:dyDescent="0.2"/>
    <row r="815" ht="13.5" customHeight="1" x14ac:dyDescent="0.2"/>
    <row r="816" ht="13.5" customHeight="1" x14ac:dyDescent="0.2"/>
    <row r="817" ht="13.5" customHeight="1" x14ac:dyDescent="0.2"/>
    <row r="818" ht="13.5" customHeight="1" x14ac:dyDescent="0.2"/>
    <row r="819" ht="13.5" customHeight="1" x14ac:dyDescent="0.2"/>
    <row r="820" ht="13.5" customHeight="1" x14ac:dyDescent="0.2"/>
    <row r="821" ht="13.5" customHeight="1" x14ac:dyDescent="0.2"/>
    <row r="822" ht="13.5" customHeight="1" x14ac:dyDescent="0.2"/>
    <row r="823" ht="13.5" customHeight="1" x14ac:dyDescent="0.2"/>
    <row r="824" ht="13.5" customHeight="1" x14ac:dyDescent="0.2"/>
    <row r="825" ht="13.5" customHeight="1" x14ac:dyDescent="0.2"/>
    <row r="826" ht="13.5" customHeight="1" x14ac:dyDescent="0.2"/>
    <row r="827" ht="13.5" customHeight="1" x14ac:dyDescent="0.2"/>
    <row r="828" ht="13.5" customHeight="1" x14ac:dyDescent="0.2"/>
    <row r="829" ht="13.5" customHeight="1" x14ac:dyDescent="0.2"/>
    <row r="830" ht="13.5" customHeight="1" x14ac:dyDescent="0.2"/>
    <row r="831" ht="13.5" customHeight="1" x14ac:dyDescent="0.2"/>
    <row r="832" ht="13.5" customHeight="1" x14ac:dyDescent="0.2"/>
    <row r="833" ht="13.5" customHeight="1" x14ac:dyDescent="0.2"/>
    <row r="834" ht="13.5" customHeight="1" x14ac:dyDescent="0.2"/>
    <row r="835" ht="13.5" customHeight="1" x14ac:dyDescent="0.2"/>
    <row r="836" ht="13.5" customHeight="1" x14ac:dyDescent="0.2"/>
    <row r="837" ht="13.5" customHeight="1" x14ac:dyDescent="0.2"/>
    <row r="838" ht="13.5" customHeight="1" x14ac:dyDescent="0.2"/>
    <row r="839" ht="13.5" customHeight="1" x14ac:dyDescent="0.2"/>
    <row r="840" ht="13.5" customHeight="1" x14ac:dyDescent="0.2"/>
    <row r="841" ht="13.5" customHeight="1" x14ac:dyDescent="0.2"/>
    <row r="842" ht="13.5" customHeight="1" x14ac:dyDescent="0.2"/>
    <row r="843" ht="13.5" customHeight="1" x14ac:dyDescent="0.2"/>
    <row r="844" ht="13.5" customHeight="1" x14ac:dyDescent="0.2"/>
    <row r="845" ht="13.5" customHeight="1" x14ac:dyDescent="0.2"/>
    <row r="846" ht="13.5" customHeight="1" x14ac:dyDescent="0.2"/>
    <row r="847" ht="13.5" customHeight="1" x14ac:dyDescent="0.2"/>
    <row r="848" ht="13.5" customHeight="1" x14ac:dyDescent="0.2"/>
    <row r="849" ht="13.5" customHeight="1" x14ac:dyDescent="0.2"/>
    <row r="850" ht="13.5" customHeight="1" x14ac:dyDescent="0.2"/>
    <row r="851" ht="13.5" customHeight="1" x14ac:dyDescent="0.2"/>
    <row r="852" ht="13.5" customHeight="1" x14ac:dyDescent="0.2"/>
    <row r="853" ht="13.5" customHeight="1" x14ac:dyDescent="0.2"/>
    <row r="854" ht="13.5" customHeight="1" x14ac:dyDescent="0.2"/>
    <row r="855" ht="13.5" customHeight="1" x14ac:dyDescent="0.2"/>
    <row r="856" ht="13.5" customHeight="1" x14ac:dyDescent="0.2"/>
    <row r="857" ht="13.5" customHeight="1" x14ac:dyDescent="0.2"/>
    <row r="858" ht="13.5" customHeight="1" x14ac:dyDescent="0.2"/>
    <row r="859" ht="13.5" customHeight="1" x14ac:dyDescent="0.2"/>
    <row r="860" ht="13.5" customHeight="1" x14ac:dyDescent="0.2"/>
    <row r="861" ht="13.5" customHeight="1" x14ac:dyDescent="0.2"/>
    <row r="862" ht="13.5" customHeight="1" x14ac:dyDescent="0.2"/>
    <row r="863" ht="13.5" customHeight="1" x14ac:dyDescent="0.2"/>
    <row r="864" ht="13.5" customHeight="1" x14ac:dyDescent="0.2"/>
    <row r="865" ht="13.5" customHeight="1" x14ac:dyDescent="0.2"/>
    <row r="866" ht="13.5" customHeight="1" x14ac:dyDescent="0.2"/>
    <row r="867" ht="13.5" customHeight="1" x14ac:dyDescent="0.2"/>
    <row r="868" ht="13.5" customHeight="1" x14ac:dyDescent="0.2"/>
    <row r="869" ht="13.5" customHeight="1" x14ac:dyDescent="0.2"/>
    <row r="870" ht="13.5" customHeight="1" x14ac:dyDescent="0.2"/>
    <row r="871" ht="13.5" customHeight="1" x14ac:dyDescent="0.2"/>
    <row r="872" ht="13.5" customHeight="1" x14ac:dyDescent="0.2"/>
    <row r="873" ht="13.5" customHeight="1" x14ac:dyDescent="0.2"/>
    <row r="874" ht="13.5" customHeight="1" x14ac:dyDescent="0.2"/>
    <row r="875" ht="13.5" customHeight="1" x14ac:dyDescent="0.2"/>
    <row r="876" ht="13.5" customHeight="1" x14ac:dyDescent="0.2"/>
    <row r="877" ht="13.5" customHeight="1" x14ac:dyDescent="0.2"/>
    <row r="878" ht="13.5" customHeight="1" x14ac:dyDescent="0.2"/>
    <row r="879" ht="13.5" customHeight="1" x14ac:dyDescent="0.2"/>
    <row r="880" ht="13.5" customHeight="1" x14ac:dyDescent="0.2"/>
    <row r="881" ht="13.5" customHeight="1" x14ac:dyDescent="0.2"/>
    <row r="882" ht="13.5" customHeight="1" x14ac:dyDescent="0.2"/>
    <row r="883" ht="13.5" customHeight="1" x14ac:dyDescent="0.2"/>
    <row r="884" ht="13.5" customHeight="1" x14ac:dyDescent="0.2"/>
    <row r="885" ht="13.5" customHeight="1" x14ac:dyDescent="0.2"/>
    <row r="886" ht="13.5" customHeight="1" x14ac:dyDescent="0.2"/>
    <row r="887" ht="13.5" customHeight="1" x14ac:dyDescent="0.2"/>
    <row r="888" ht="13.5" customHeight="1" x14ac:dyDescent="0.2"/>
    <row r="889" ht="13.5" customHeight="1" x14ac:dyDescent="0.2"/>
    <row r="890" ht="13.5" customHeight="1" x14ac:dyDescent="0.2"/>
    <row r="891" ht="13.5" customHeight="1" x14ac:dyDescent="0.2"/>
    <row r="892" ht="13.5" customHeight="1" x14ac:dyDescent="0.2"/>
    <row r="893" ht="13.5" customHeight="1" x14ac:dyDescent="0.2"/>
    <row r="894" ht="13.5" customHeight="1" x14ac:dyDescent="0.2"/>
    <row r="895" ht="13.5" customHeight="1" x14ac:dyDescent="0.2"/>
    <row r="896" ht="13.5" customHeight="1" x14ac:dyDescent="0.2"/>
    <row r="897" ht="13.5" customHeight="1" x14ac:dyDescent="0.2"/>
    <row r="898" ht="13.5" customHeight="1" x14ac:dyDescent="0.2"/>
    <row r="899" ht="13.5" customHeight="1" x14ac:dyDescent="0.2"/>
    <row r="900" ht="13.5" customHeight="1" x14ac:dyDescent="0.2"/>
    <row r="901" ht="13.5" customHeight="1" x14ac:dyDescent="0.2"/>
    <row r="902" ht="13.5" customHeight="1" x14ac:dyDescent="0.2"/>
    <row r="903" ht="13.5" customHeight="1" x14ac:dyDescent="0.2"/>
    <row r="904" ht="13.5" customHeight="1" x14ac:dyDescent="0.2"/>
    <row r="905" ht="13.5" customHeight="1" x14ac:dyDescent="0.2"/>
    <row r="906" ht="13.5" customHeight="1" x14ac:dyDescent="0.2"/>
    <row r="907" ht="13.5" customHeight="1" x14ac:dyDescent="0.2"/>
    <row r="908" ht="13.5" customHeight="1" x14ac:dyDescent="0.2"/>
    <row r="909" ht="13.5" customHeight="1" x14ac:dyDescent="0.2"/>
    <row r="910" ht="13.5" customHeight="1" x14ac:dyDescent="0.2"/>
    <row r="911" ht="13.5" customHeight="1" x14ac:dyDescent="0.2"/>
    <row r="912" ht="13.5" customHeight="1" x14ac:dyDescent="0.2"/>
    <row r="913" ht="13.5" customHeight="1" x14ac:dyDescent="0.2"/>
    <row r="914" ht="13.5" customHeight="1" x14ac:dyDescent="0.2"/>
    <row r="915" ht="13.5" customHeight="1" x14ac:dyDescent="0.2"/>
    <row r="916" ht="13.5" customHeight="1" x14ac:dyDescent="0.2"/>
    <row r="917" ht="13.5" customHeight="1" x14ac:dyDescent="0.2"/>
    <row r="918" ht="13.5" customHeight="1" x14ac:dyDescent="0.2"/>
    <row r="919" ht="13.5" customHeight="1" x14ac:dyDescent="0.2"/>
    <row r="920" ht="13.5" customHeight="1" x14ac:dyDescent="0.2"/>
    <row r="921" ht="13.5" customHeight="1" x14ac:dyDescent="0.2"/>
    <row r="922" ht="13.5" customHeight="1" x14ac:dyDescent="0.2"/>
    <row r="923" ht="13.5" customHeight="1" x14ac:dyDescent="0.2"/>
    <row r="924" ht="13.5" customHeight="1" x14ac:dyDescent="0.2"/>
    <row r="925" ht="13.5" customHeight="1" x14ac:dyDescent="0.2"/>
    <row r="926" ht="13.5" customHeight="1" x14ac:dyDescent="0.2"/>
    <row r="927" ht="13.5" customHeight="1" x14ac:dyDescent="0.2"/>
    <row r="928" ht="13.5" customHeight="1" x14ac:dyDescent="0.2"/>
    <row r="929" ht="13.5" customHeight="1" x14ac:dyDescent="0.2"/>
    <row r="930" ht="13.5" customHeight="1" x14ac:dyDescent="0.2"/>
    <row r="931" ht="13.5" customHeight="1" x14ac:dyDescent="0.2"/>
    <row r="932" ht="13.5" customHeight="1" x14ac:dyDescent="0.2"/>
    <row r="933" ht="13.5" customHeight="1" x14ac:dyDescent="0.2"/>
    <row r="934" ht="13.5" customHeight="1" x14ac:dyDescent="0.2"/>
    <row r="935" ht="13.5" customHeight="1" x14ac:dyDescent="0.2"/>
    <row r="936" ht="13.5" customHeight="1" x14ac:dyDescent="0.2"/>
    <row r="937" ht="13.5" customHeight="1" x14ac:dyDescent="0.2"/>
    <row r="938" ht="13.5" customHeight="1" x14ac:dyDescent="0.2"/>
    <row r="939" ht="13.5" customHeight="1" x14ac:dyDescent="0.2"/>
    <row r="940" ht="13.5" customHeight="1" x14ac:dyDescent="0.2"/>
    <row r="941" ht="13.5" customHeight="1" x14ac:dyDescent="0.2"/>
    <row r="942" ht="13.5" customHeight="1" x14ac:dyDescent="0.2"/>
    <row r="943" ht="13.5" customHeight="1" x14ac:dyDescent="0.2"/>
    <row r="944" ht="13.5" customHeight="1" x14ac:dyDescent="0.2"/>
    <row r="945" ht="13.5" customHeight="1" x14ac:dyDescent="0.2"/>
    <row r="946" ht="13.5" customHeight="1" x14ac:dyDescent="0.2"/>
    <row r="947" ht="13.5" customHeight="1" x14ac:dyDescent="0.2"/>
    <row r="948" ht="13.5" customHeight="1" x14ac:dyDescent="0.2"/>
    <row r="949" ht="13.5" customHeight="1" x14ac:dyDescent="0.2"/>
    <row r="950" ht="13.5" customHeight="1" x14ac:dyDescent="0.2"/>
    <row r="951" ht="13.5" customHeight="1" x14ac:dyDescent="0.2"/>
    <row r="952" ht="13.5" customHeight="1" x14ac:dyDescent="0.2"/>
    <row r="953" ht="13.5" customHeight="1" x14ac:dyDescent="0.2"/>
    <row r="954" ht="13.5" customHeight="1" x14ac:dyDescent="0.2"/>
    <row r="955" ht="13.5" customHeight="1" x14ac:dyDescent="0.2"/>
    <row r="956" ht="13.5" customHeight="1" x14ac:dyDescent="0.2"/>
    <row r="957" ht="13.5" customHeight="1" x14ac:dyDescent="0.2"/>
    <row r="958" ht="13.5" customHeight="1" x14ac:dyDescent="0.2"/>
    <row r="959" ht="13.5" customHeight="1" x14ac:dyDescent="0.2"/>
    <row r="960" ht="13.5" customHeight="1" x14ac:dyDescent="0.2"/>
    <row r="961" ht="13.5" customHeight="1" x14ac:dyDescent="0.2"/>
    <row r="962" ht="13.5" customHeight="1" x14ac:dyDescent="0.2"/>
    <row r="963" ht="13.5" customHeight="1" x14ac:dyDescent="0.2"/>
    <row r="964" ht="13.5" customHeight="1" x14ac:dyDescent="0.2"/>
    <row r="965" ht="13.5" customHeight="1" x14ac:dyDescent="0.2"/>
    <row r="966" ht="13.5" customHeight="1" x14ac:dyDescent="0.2"/>
    <row r="967" ht="13.5" customHeight="1" x14ac:dyDescent="0.2"/>
    <row r="968" ht="13.5" customHeight="1" x14ac:dyDescent="0.2"/>
    <row r="969" ht="13.5" customHeight="1" x14ac:dyDescent="0.2"/>
    <row r="970" ht="13.5" customHeight="1" x14ac:dyDescent="0.2"/>
    <row r="971" ht="13.5" customHeight="1" x14ac:dyDescent="0.2"/>
    <row r="972" ht="13.5" customHeight="1" x14ac:dyDescent="0.2"/>
    <row r="973" ht="13.5" customHeight="1" x14ac:dyDescent="0.2"/>
    <row r="974" ht="13.5" customHeight="1" x14ac:dyDescent="0.2"/>
    <row r="975" ht="13.5" customHeight="1" x14ac:dyDescent="0.2"/>
    <row r="976" ht="13.5" customHeight="1" x14ac:dyDescent="0.2"/>
    <row r="977" ht="13.5" customHeight="1" x14ac:dyDescent="0.2"/>
    <row r="978" ht="13.5" customHeight="1" x14ac:dyDescent="0.2"/>
    <row r="979" ht="13.5" customHeight="1" x14ac:dyDescent="0.2"/>
    <row r="980" ht="13.5" customHeight="1" x14ac:dyDescent="0.2"/>
    <row r="981" ht="13.5" customHeight="1" x14ac:dyDescent="0.2"/>
    <row r="982" ht="13.5" customHeight="1" x14ac:dyDescent="0.2"/>
    <row r="983" ht="13.5" customHeight="1" x14ac:dyDescent="0.2"/>
    <row r="984" ht="13.5" customHeight="1" x14ac:dyDescent="0.2"/>
    <row r="985" ht="13.5" customHeight="1" x14ac:dyDescent="0.2"/>
    <row r="986" ht="13.5" customHeight="1" x14ac:dyDescent="0.2"/>
    <row r="987" ht="13.5" customHeight="1" x14ac:dyDescent="0.2"/>
    <row r="988" ht="13.5" customHeight="1" x14ac:dyDescent="0.2"/>
    <row r="989" ht="13.5" customHeight="1" x14ac:dyDescent="0.2"/>
    <row r="990" ht="13.5" customHeight="1" x14ac:dyDescent="0.2"/>
    <row r="991" ht="13.5" customHeight="1" x14ac:dyDescent="0.2"/>
    <row r="992" ht="13.5" customHeight="1" x14ac:dyDescent="0.2"/>
    <row r="993" ht="13.5" customHeight="1" x14ac:dyDescent="0.2"/>
    <row r="994" ht="13.5" customHeight="1" x14ac:dyDescent="0.2"/>
    <row r="995" ht="13.5" customHeight="1" x14ac:dyDescent="0.2"/>
    <row r="996" ht="13.5" customHeight="1" x14ac:dyDescent="0.2"/>
  </sheetData>
  <mergeCells count="21">
    <mergeCell ref="A9:B9"/>
    <mergeCell ref="A33:B33"/>
    <mergeCell ref="A56:B56"/>
    <mergeCell ref="A10:B10"/>
    <mergeCell ref="A11:B11"/>
    <mergeCell ref="B1:E2"/>
    <mergeCell ref="A7:B7"/>
    <mergeCell ref="A8:B8"/>
    <mergeCell ref="A3:B3"/>
    <mergeCell ref="A4:B4"/>
    <mergeCell ref="A5:B5"/>
    <mergeCell ref="A6:B6"/>
    <mergeCell ref="A68:B68"/>
    <mergeCell ref="A69:B69"/>
    <mergeCell ref="A57:B57"/>
    <mergeCell ref="A58:B58"/>
    <mergeCell ref="A55:B55"/>
    <mergeCell ref="A64:B64"/>
    <mergeCell ref="A62:B62"/>
    <mergeCell ref="A66:B66"/>
    <mergeCell ref="A67:B67"/>
  </mergeCells>
  <printOptions horizontalCentered="1"/>
  <pageMargins left="0.39370078740157483" right="0.39370078740157483" top="1.5354330708661419" bottom="0.94488188976377963" header="0.31496062992125984" footer="0.70866141732283472"/>
  <pageSetup paperSize="9" scale="15" fitToHeight="0" orientation="portrait" r:id="rId1"/>
  <headerFooter>
    <oddHeader>&amp;L&amp;G&amp;R&amp;"-,Bold"&amp;14
AID  FOR YOUNG
 BUSINESSES</oddHeader>
    <oddFooter xml:space="preserve">&amp;L&amp;8           v1.0   181015&amp;C&amp;10&amp;A&amp;R&amp;10&amp;P     </oddFooter>
  </headerFooter>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I34"/>
  <sheetViews>
    <sheetView showGridLines="0" tabSelected="1" view="pageLayout" zoomScaleNormal="70" workbookViewId="0">
      <selection activeCell="A27" sqref="A27:G34"/>
    </sheetView>
  </sheetViews>
  <sheetFormatPr defaultRowHeight="15" x14ac:dyDescent="0.25"/>
  <cols>
    <col min="1" max="1" width="4.85546875" style="70" customWidth="1"/>
    <col min="5" max="5" width="12" customWidth="1"/>
    <col min="6" max="6" width="16.140625" customWidth="1"/>
    <col min="7" max="7" width="19.5703125" customWidth="1"/>
    <col min="9" max="9" width="6.85546875" hidden="1" customWidth="1"/>
  </cols>
  <sheetData>
    <row r="1" spans="1:9" ht="27.75" customHeight="1" x14ac:dyDescent="0.25">
      <c r="A1" s="521" t="s">
        <v>9</v>
      </c>
      <c r="B1" s="522"/>
      <c r="C1" s="522"/>
      <c r="D1" s="522"/>
      <c r="E1" s="522"/>
      <c r="F1" s="522"/>
      <c r="G1" s="522"/>
      <c r="H1" s="522"/>
      <c r="I1" s="522"/>
    </row>
    <row r="2" spans="1:9" ht="14.45" customHeight="1" x14ac:dyDescent="0.25">
      <c r="A2" s="285"/>
      <c r="B2" s="146"/>
      <c r="C2" s="146"/>
      <c r="D2" s="146"/>
      <c r="E2" s="146"/>
      <c r="F2" s="146"/>
      <c r="G2" s="146"/>
      <c r="H2" s="146"/>
      <c r="I2" s="146"/>
    </row>
    <row r="3" spans="1:9" ht="23.25" customHeight="1" x14ac:dyDescent="0.35">
      <c r="A3" s="524" t="s">
        <v>10</v>
      </c>
      <c r="B3" s="525"/>
      <c r="C3" s="525"/>
      <c r="D3" s="525"/>
      <c r="E3" s="525"/>
      <c r="F3" s="525"/>
      <c r="G3" s="525"/>
      <c r="H3" s="525"/>
      <c r="I3" s="525"/>
    </row>
    <row r="4" spans="1:9" x14ac:dyDescent="0.25">
      <c r="A4" s="527" t="s">
        <v>11</v>
      </c>
      <c r="B4" s="528"/>
      <c r="C4" s="528"/>
      <c r="D4" s="528"/>
      <c r="E4" s="528"/>
      <c r="F4" s="528"/>
      <c r="G4" s="528"/>
      <c r="H4" s="528"/>
      <c r="I4" s="528"/>
    </row>
    <row r="5" spans="1:9" ht="12.95" customHeight="1" x14ac:dyDescent="0.25">
      <c r="A5" s="528"/>
      <c r="B5" s="528"/>
      <c r="C5" s="528"/>
      <c r="D5" s="528"/>
      <c r="E5" s="528"/>
      <c r="F5" s="528"/>
      <c r="G5" s="528"/>
      <c r="H5" s="528"/>
      <c r="I5" s="528"/>
    </row>
    <row r="6" spans="1:9" ht="45.75" customHeight="1" x14ac:dyDescent="0.25">
      <c r="A6" s="528"/>
      <c r="B6" s="528"/>
      <c r="C6" s="528"/>
      <c r="D6" s="528"/>
      <c r="E6" s="528"/>
      <c r="F6" s="528"/>
      <c r="G6" s="528"/>
      <c r="H6" s="528"/>
      <c r="I6" s="528"/>
    </row>
    <row r="7" spans="1:9" ht="13.5" customHeight="1" x14ac:dyDescent="0.25">
      <c r="A7" s="285"/>
      <c r="B7" s="146"/>
      <c r="C7" s="146"/>
      <c r="D7" s="146"/>
      <c r="E7" s="146"/>
      <c r="F7" s="146"/>
      <c r="G7" s="146"/>
      <c r="H7" s="146"/>
      <c r="I7" s="146"/>
    </row>
    <row r="8" spans="1:9" ht="33.950000000000003" customHeight="1" x14ac:dyDescent="0.25">
      <c r="A8" s="526" t="s">
        <v>547</v>
      </c>
      <c r="B8" s="526"/>
      <c r="C8" s="526"/>
      <c r="D8" s="526"/>
      <c r="E8" s="526"/>
      <c r="F8" s="526"/>
      <c r="G8" s="526"/>
      <c r="H8" s="526"/>
      <c r="I8" s="526"/>
    </row>
    <row r="9" spans="1:9" ht="14.45" customHeight="1" x14ac:dyDescent="0.25">
      <c r="A9" s="285"/>
      <c r="B9" s="146"/>
      <c r="C9" s="146"/>
      <c r="D9" s="146"/>
      <c r="E9" s="146"/>
      <c r="F9" s="146"/>
      <c r="G9" s="146"/>
      <c r="H9" s="146"/>
      <c r="I9" s="146"/>
    </row>
    <row r="10" spans="1:9" s="69" customFormat="1" ht="32.25" customHeight="1" x14ac:dyDescent="0.25">
      <c r="A10" s="284" t="s">
        <v>12</v>
      </c>
      <c r="B10" s="286"/>
      <c r="C10" s="529"/>
      <c r="D10" s="530"/>
      <c r="E10" s="530"/>
      <c r="F10" s="531"/>
      <c r="G10" s="523" t="s">
        <v>13</v>
      </c>
      <c r="H10" s="523"/>
      <c r="I10" s="523"/>
    </row>
    <row r="11" spans="1:9" s="7" customFormat="1" ht="14.45" customHeight="1" x14ac:dyDescent="0.25">
      <c r="A11" s="534" t="s">
        <v>14</v>
      </c>
      <c r="B11" s="534"/>
      <c r="C11" s="534"/>
      <c r="D11" s="534"/>
      <c r="E11" s="534"/>
      <c r="F11" s="534"/>
      <c r="G11" s="534"/>
      <c r="H11" s="534"/>
      <c r="I11" s="534"/>
    </row>
    <row r="12" spans="1:9" x14ac:dyDescent="0.25">
      <c r="A12" s="285"/>
      <c r="B12" s="146"/>
      <c r="C12" s="146"/>
      <c r="D12" s="146"/>
      <c r="E12" s="146"/>
      <c r="F12" s="146"/>
      <c r="G12" s="146"/>
      <c r="H12" s="146"/>
      <c r="I12" s="146"/>
    </row>
    <row r="13" spans="1:9" ht="15" customHeight="1" x14ac:dyDescent="0.25">
      <c r="A13" s="285" t="s">
        <v>15</v>
      </c>
      <c r="B13" s="146"/>
      <c r="C13" s="146"/>
      <c r="D13" s="146"/>
      <c r="E13" s="146"/>
      <c r="F13" s="545"/>
      <c r="G13" s="546"/>
      <c r="H13" s="146"/>
      <c r="I13" s="146"/>
    </row>
    <row r="14" spans="1:9" x14ac:dyDescent="0.25">
      <c r="A14" s="285"/>
      <c r="B14" s="146"/>
      <c r="C14" s="146"/>
      <c r="D14" s="146"/>
      <c r="E14" s="146"/>
      <c r="F14" s="287"/>
      <c r="G14" s="146"/>
      <c r="H14" s="146"/>
      <c r="I14" s="146"/>
    </row>
    <row r="15" spans="1:9" s="15" customFormat="1" x14ac:dyDescent="0.25">
      <c r="A15" s="285" t="s">
        <v>16</v>
      </c>
      <c r="B15" s="146"/>
      <c r="C15" s="146"/>
      <c r="D15" s="146"/>
      <c r="E15" s="146"/>
      <c r="F15" s="545"/>
      <c r="G15" s="546"/>
      <c r="H15" s="146"/>
      <c r="I15" s="146"/>
    </row>
    <row r="16" spans="1:9" s="15" customFormat="1" ht="15" customHeight="1" x14ac:dyDescent="0.25">
      <c r="A16" s="285"/>
      <c r="B16" s="146"/>
      <c r="C16" s="146"/>
      <c r="D16" s="146"/>
      <c r="E16" s="146"/>
      <c r="F16" s="288"/>
      <c r="G16" s="146"/>
      <c r="H16" s="146"/>
      <c r="I16" s="146"/>
    </row>
    <row r="17" spans="1:9" s="15" customFormat="1" ht="28.35" customHeight="1" x14ac:dyDescent="0.25">
      <c r="A17" s="537" t="s">
        <v>17</v>
      </c>
      <c r="B17" s="537"/>
      <c r="C17" s="537"/>
      <c r="D17" s="537"/>
      <c r="E17" s="537"/>
      <c r="F17" s="539"/>
      <c r="G17" s="540"/>
      <c r="H17" s="146"/>
      <c r="I17" s="146"/>
    </row>
    <row r="18" spans="1:9" s="15" customFormat="1" x14ac:dyDescent="0.25">
      <c r="A18" s="285"/>
      <c r="B18" s="146"/>
      <c r="C18" s="146"/>
      <c r="D18" s="146"/>
      <c r="E18" s="146"/>
      <c r="F18" s="288"/>
      <c r="G18" s="146"/>
      <c r="H18" s="146"/>
      <c r="I18" s="146"/>
    </row>
    <row r="19" spans="1:9" s="15" customFormat="1" ht="30" customHeight="1" x14ac:dyDescent="0.25">
      <c r="A19" s="285" t="s">
        <v>18</v>
      </c>
      <c r="B19" s="146"/>
      <c r="C19" s="146"/>
      <c r="D19" s="541"/>
      <c r="E19" s="542"/>
      <c r="F19" s="543"/>
      <c r="G19" s="544"/>
      <c r="H19" s="532"/>
      <c r="I19" s="533"/>
    </row>
    <row r="20" spans="1:9" x14ac:dyDescent="0.25">
      <c r="A20" s="285"/>
      <c r="B20" s="146"/>
      <c r="C20" s="146"/>
      <c r="D20" s="146"/>
      <c r="E20" s="146"/>
      <c r="F20" s="146"/>
      <c r="G20" s="146"/>
      <c r="H20" s="146"/>
      <c r="I20" s="146"/>
    </row>
    <row r="21" spans="1:9" x14ac:dyDescent="0.25">
      <c r="A21" s="537" t="s">
        <v>19</v>
      </c>
      <c r="B21" s="538"/>
      <c r="C21" s="538"/>
      <c r="D21" s="538"/>
      <c r="E21" s="146"/>
      <c r="F21" s="547"/>
      <c r="G21" s="548"/>
      <c r="H21" s="146"/>
      <c r="I21" s="146"/>
    </row>
    <row r="22" spans="1:9" s="15" customFormat="1" x14ac:dyDescent="0.25">
      <c r="A22" s="289"/>
      <c r="B22" s="285"/>
      <c r="C22" s="285"/>
      <c r="D22" s="285"/>
      <c r="E22" s="146"/>
      <c r="F22" s="290"/>
      <c r="G22" s="146"/>
      <c r="H22" s="146"/>
      <c r="I22" s="146"/>
    </row>
    <row r="23" spans="1:9" x14ac:dyDescent="0.25">
      <c r="A23" s="285" t="s">
        <v>20</v>
      </c>
      <c r="B23" s="146"/>
      <c r="C23" s="146"/>
      <c r="D23" s="146"/>
      <c r="E23" s="146"/>
      <c r="F23" s="547"/>
      <c r="G23" s="548"/>
      <c r="H23" s="146"/>
      <c r="I23" s="146"/>
    </row>
    <row r="24" spans="1:9" s="15" customFormat="1" x14ac:dyDescent="0.25">
      <c r="A24" s="285"/>
      <c r="B24" s="146"/>
      <c r="C24" s="146"/>
      <c r="D24" s="146"/>
      <c r="E24" s="290"/>
      <c r="F24" s="291"/>
      <c r="G24" s="146"/>
      <c r="H24" s="146"/>
      <c r="I24" s="146"/>
    </row>
    <row r="25" spans="1:9" s="15" customFormat="1" x14ac:dyDescent="0.25">
      <c r="A25" s="285" t="s">
        <v>21</v>
      </c>
      <c r="B25" s="146"/>
      <c r="C25" s="146"/>
      <c r="D25" s="146"/>
      <c r="E25" s="292"/>
      <c r="F25" s="535"/>
      <c r="G25" s="536"/>
      <c r="H25" s="293"/>
      <c r="I25" s="146"/>
    </row>
    <row r="26" spans="1:9" x14ac:dyDescent="0.25">
      <c r="A26" s="166"/>
      <c r="B26" s="80"/>
      <c r="C26" s="80"/>
      <c r="D26" s="80"/>
      <c r="E26" s="166"/>
      <c r="F26" s="166"/>
      <c r="G26" s="166"/>
      <c r="H26" s="166"/>
      <c r="I26" s="80"/>
    </row>
    <row r="27" spans="1:9" x14ac:dyDescent="0.25">
      <c r="A27" s="480" t="s">
        <v>558</v>
      </c>
      <c r="B27" s="15"/>
      <c r="C27" s="15"/>
      <c r="D27" s="15"/>
      <c r="E27" s="504"/>
      <c r="F27" s="513"/>
      <c r="G27" s="514"/>
      <c r="H27" s="80"/>
      <c r="I27" s="80"/>
    </row>
    <row r="28" spans="1:9" x14ac:dyDescent="0.25">
      <c r="A28" s="480"/>
      <c r="B28" s="15"/>
      <c r="C28" s="15"/>
      <c r="D28" s="15"/>
      <c r="E28" s="504"/>
      <c r="F28" s="504"/>
      <c r="G28" s="504"/>
    </row>
    <row r="29" spans="1:9" x14ac:dyDescent="0.25">
      <c r="A29" s="480" t="s">
        <v>559</v>
      </c>
      <c r="B29" s="15"/>
      <c r="C29" s="15"/>
      <c r="D29" s="15"/>
      <c r="E29" s="504"/>
      <c r="F29" s="515"/>
      <c r="G29" s="516"/>
    </row>
    <row r="30" spans="1:9" x14ac:dyDescent="0.25">
      <c r="A30" s="480"/>
      <c r="B30" s="15"/>
      <c r="C30" s="15"/>
      <c r="D30" s="15"/>
      <c r="E30" s="504"/>
      <c r="F30" s="517"/>
      <c r="G30" s="518"/>
    </row>
    <row r="31" spans="1:9" x14ac:dyDescent="0.25">
      <c r="A31" s="480"/>
      <c r="B31" s="15"/>
      <c r="C31" s="15"/>
      <c r="D31" s="15"/>
      <c r="E31" s="504"/>
      <c r="F31" s="504"/>
      <c r="G31" s="504"/>
    </row>
    <row r="32" spans="1:9" x14ac:dyDescent="0.25">
      <c r="A32" s="480" t="s">
        <v>560</v>
      </c>
      <c r="B32" s="15"/>
      <c r="C32" s="15"/>
      <c r="D32" s="15"/>
      <c r="E32" s="504"/>
      <c r="F32" s="515"/>
      <c r="G32" s="516"/>
    </row>
    <row r="33" spans="1:7" x14ac:dyDescent="0.25">
      <c r="A33" s="15"/>
      <c r="B33" s="15"/>
      <c r="C33" s="15"/>
      <c r="D33" s="15"/>
      <c r="E33" s="504"/>
      <c r="F33" s="519"/>
      <c r="G33" s="520"/>
    </row>
    <row r="34" spans="1:7" x14ac:dyDescent="0.25">
      <c r="A34" s="15"/>
      <c r="B34" s="15"/>
      <c r="C34" s="15"/>
      <c r="D34" s="15"/>
      <c r="E34" s="504"/>
      <c r="F34" s="517"/>
      <c r="G34" s="518"/>
    </row>
  </sheetData>
  <protectedRanges>
    <protectedRange algorithmName="SHA-512" hashValue="vmso81pX0ccAY4JC4YkFx2jSKKr051XBC6BUlVCiuB2DDcvcvK9+qi4Qnkxiz6N7OyGvasexjo1I8h229uWQOw==" saltValue="i9IxGlP6N7QgJa+/btGeFQ==" spinCount="100000" sqref="A4" name="email link 2"/>
  </protectedRanges>
  <customSheetViews>
    <customSheetView guid="{13344BD5-8CEB-4C4A-AAD5-26D1EACF8C2B}" showGridLines="0" fitToPage="1">
      <selection activeCell="D10" sqref="D10:G10"/>
      <pageMargins left="0.70866141732283472" right="0.70866141732283472" top="1.5354330708661419" bottom="0.74803149606299213" header="0.31496062992125984" footer="0.31496062992125984"/>
      <printOptions horizontalCentered="1"/>
      <pageSetup paperSize="9" orientation="portrait" r:id="rId1"/>
      <headerFooter>
        <oddHeader>&amp;C&amp;G</oddHeader>
        <oddFooter>&amp;R&amp;P</oddFooter>
      </headerFooter>
    </customSheetView>
  </customSheetViews>
  <mergeCells count="21">
    <mergeCell ref="F19:G19"/>
    <mergeCell ref="F13:G13"/>
    <mergeCell ref="F15:G15"/>
    <mergeCell ref="F21:G21"/>
    <mergeCell ref="F23:G23"/>
    <mergeCell ref="F27:G27"/>
    <mergeCell ref="F29:G30"/>
    <mergeCell ref="F32:G34"/>
    <mergeCell ref="A1:I1"/>
    <mergeCell ref="G10:I10"/>
    <mergeCell ref="A3:I3"/>
    <mergeCell ref="A8:I8"/>
    <mergeCell ref="A4:I6"/>
    <mergeCell ref="C10:F10"/>
    <mergeCell ref="H19:I19"/>
    <mergeCell ref="A11:I11"/>
    <mergeCell ref="F25:G25"/>
    <mergeCell ref="A21:D21"/>
    <mergeCell ref="A17:E17"/>
    <mergeCell ref="F17:G17"/>
    <mergeCell ref="D19:E19"/>
  </mergeCells>
  <hyperlinks>
    <hyperlink ref="A4:I6" r:id="rId2" display="mailto:pme@eco.etat.lu"/>
  </hyperlinks>
  <printOptions horizontalCentered="1"/>
  <pageMargins left="0.39370078740157483" right="0.39370078740157483" top="1.5354330708661419" bottom="0.94488188976377963" header="0.31496062992125984" footer="0.70866141732283472"/>
  <pageSetup paperSize="9" fitToHeight="0" orientation="portrait" r:id="rId3"/>
  <headerFooter>
    <oddHeader>&amp;L&amp;G&amp;R&amp;"-,Bold"&amp;14
AID  FOR YOUNG
 BUSINESSES</oddHeader>
    <oddFooter xml:space="preserve">&amp;L&amp;8           v1.0   181015&amp;C&amp;10&amp;A&amp;R&amp;10&amp;P     </oddFooter>
  </headerFooter>
  <legacyDrawingHF r:id="rId4"/>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987"/>
  <sheetViews>
    <sheetView zoomScale="80" zoomScaleNormal="80" workbookViewId="0">
      <selection activeCell="B22" sqref="B22"/>
    </sheetView>
  </sheetViews>
  <sheetFormatPr defaultColWidth="14.42578125" defaultRowHeight="15" customHeight="1" x14ac:dyDescent="0.2"/>
  <cols>
    <col min="1" max="1" width="10.140625" style="299" customWidth="1"/>
    <col min="2" max="2" width="33.85546875" style="299" customWidth="1"/>
    <col min="3" max="3" width="21.42578125" style="299" customWidth="1"/>
    <col min="4" max="4" width="15.42578125" style="299" customWidth="1"/>
    <col min="5" max="5" width="17.85546875" style="299" customWidth="1"/>
    <col min="6" max="6" width="17.5703125" style="299" customWidth="1"/>
    <col min="7" max="7" width="15.42578125" style="299" customWidth="1"/>
    <col min="8" max="8" width="16.42578125" style="299" customWidth="1"/>
    <col min="9" max="9" width="37.85546875" style="299" bestFit="1" customWidth="1"/>
    <col min="10" max="10" width="16.140625" style="299" bestFit="1" customWidth="1"/>
    <col min="11" max="11" width="6.85546875" style="299" bestFit="1" customWidth="1"/>
    <col min="12" max="12" width="16.140625" style="299" bestFit="1" customWidth="1"/>
    <col min="13" max="13" width="6.85546875" style="299" bestFit="1" customWidth="1"/>
    <col min="14" max="14" width="15.5703125" style="299" customWidth="1"/>
    <col min="15" max="15" width="6.85546875" style="299" bestFit="1" customWidth="1"/>
    <col min="16" max="26" width="10.140625" style="299" customWidth="1"/>
    <col min="27" max="16384" width="14.42578125" style="299"/>
  </cols>
  <sheetData>
    <row r="1" spans="1:14" ht="20.25" customHeight="1" x14ac:dyDescent="0.2">
      <c r="A1" s="803" t="s">
        <v>445</v>
      </c>
      <c r="B1" s="792"/>
      <c r="C1" s="444"/>
      <c r="D1" s="791" t="s">
        <v>446</v>
      </c>
      <c r="E1" s="792"/>
      <c r="F1" s="792"/>
      <c r="G1" s="793"/>
      <c r="H1" s="300"/>
      <c r="I1" s="300"/>
      <c r="J1" s="300"/>
      <c r="K1" s="300"/>
      <c r="L1" s="300"/>
      <c r="M1" s="300"/>
    </row>
    <row r="2" spans="1:14" ht="15.75" customHeight="1" x14ac:dyDescent="0.2">
      <c r="A2" s="447" t="s">
        <v>491</v>
      </c>
      <c r="B2" s="446"/>
      <c r="C2" s="435"/>
      <c r="D2" s="794"/>
      <c r="E2" s="795"/>
      <c r="F2" s="795"/>
      <c r="G2" s="796"/>
      <c r="H2" s="443"/>
      <c r="I2" s="300"/>
      <c r="J2" s="300"/>
      <c r="K2" s="300"/>
      <c r="L2" s="300"/>
      <c r="M2" s="300"/>
    </row>
    <row r="3" spans="1:14" ht="13.5" customHeight="1" x14ac:dyDescent="0.2">
      <c r="A3" s="810"/>
      <c r="B3" s="793"/>
      <c r="C3" s="445"/>
      <c r="D3" s="445"/>
      <c r="E3" s="445"/>
      <c r="F3" s="445"/>
      <c r="G3" s="444"/>
      <c r="H3" s="443"/>
      <c r="I3" s="301"/>
      <c r="J3" s="301"/>
      <c r="K3" s="301"/>
      <c r="L3" s="301"/>
      <c r="M3" s="301"/>
    </row>
    <row r="4" spans="1:14" ht="13.5" customHeight="1" x14ac:dyDescent="0.2">
      <c r="A4" s="806" t="s">
        <v>448</v>
      </c>
      <c r="B4" s="782"/>
      <c r="C4" s="442">
        <v>2019</v>
      </c>
      <c r="D4" s="442">
        <v>2020</v>
      </c>
      <c r="E4" s="442">
        <v>2021</v>
      </c>
      <c r="F4" s="442">
        <v>2022</v>
      </c>
      <c r="G4" s="442">
        <v>2023</v>
      </c>
      <c r="I4" s="300"/>
      <c r="J4" s="301"/>
      <c r="K4" s="301"/>
      <c r="L4" s="301"/>
      <c r="M4" s="301"/>
      <c r="N4" s="301"/>
    </row>
    <row r="5" spans="1:14" ht="13.5" customHeight="1" x14ac:dyDescent="0.2">
      <c r="A5" s="807" t="s">
        <v>449</v>
      </c>
      <c r="B5" s="796"/>
      <c r="C5" s="441">
        <v>2020</v>
      </c>
      <c r="D5" s="441">
        <v>2021</v>
      </c>
      <c r="E5" s="441">
        <v>2022</v>
      </c>
      <c r="F5" s="441">
        <v>2023</v>
      </c>
      <c r="G5" s="441">
        <v>2024</v>
      </c>
      <c r="I5" s="300"/>
      <c r="J5" s="301"/>
      <c r="K5" s="301"/>
      <c r="L5" s="301"/>
      <c r="M5" s="301"/>
      <c r="N5" s="301"/>
    </row>
    <row r="6" spans="1:14" ht="13.5" customHeight="1" x14ac:dyDescent="0.2">
      <c r="A6" s="423"/>
      <c r="B6" s="370"/>
      <c r="C6" s="440"/>
      <c r="D6" s="440"/>
      <c r="E6" s="440"/>
      <c r="F6" s="440"/>
      <c r="G6" s="439"/>
    </row>
    <row r="7" spans="1:14" ht="13.5" customHeight="1" x14ac:dyDescent="0.2">
      <c r="A7" s="423" t="s">
        <v>450</v>
      </c>
      <c r="B7" s="370"/>
      <c r="C7" s="422"/>
      <c r="D7" s="422"/>
      <c r="E7" s="422"/>
      <c r="F7" s="422"/>
      <c r="G7" s="342"/>
    </row>
    <row r="8" spans="1:14" ht="13.5" customHeight="1" x14ac:dyDescent="0.2">
      <c r="A8" s="423" t="s">
        <v>451</v>
      </c>
      <c r="B8" s="370"/>
      <c r="C8" s="422"/>
      <c r="D8" s="422"/>
      <c r="E8" s="422"/>
      <c r="F8" s="422"/>
      <c r="G8" s="342"/>
    </row>
    <row r="9" spans="1:14" ht="13.5" customHeight="1" x14ac:dyDescent="0.2">
      <c r="A9" s="423"/>
      <c r="B9" s="370"/>
      <c r="C9" s="436"/>
      <c r="D9" s="436"/>
      <c r="E9" s="436"/>
      <c r="F9" s="436"/>
      <c r="G9" s="382"/>
    </row>
    <row r="10" spans="1:14" ht="13.5" customHeight="1" x14ac:dyDescent="0.2">
      <c r="A10" s="804" t="s">
        <v>492</v>
      </c>
      <c r="B10" s="805"/>
      <c r="C10" s="438">
        <v>2018</v>
      </c>
      <c r="D10" s="438">
        <v>2019</v>
      </c>
      <c r="E10" s="438">
        <v>2020</v>
      </c>
      <c r="F10" s="438">
        <v>2021</v>
      </c>
      <c r="G10" s="438">
        <v>2022</v>
      </c>
    </row>
    <row r="11" spans="1:14" x14ac:dyDescent="0.2">
      <c r="A11" s="429" t="s">
        <v>465</v>
      </c>
      <c r="B11" s="437"/>
      <c r="C11" s="436"/>
      <c r="D11" s="436"/>
      <c r="E11" s="436"/>
      <c r="F11" s="436"/>
      <c r="G11" s="382"/>
    </row>
    <row r="12" spans="1:14" x14ac:dyDescent="0.2">
      <c r="A12" s="423"/>
      <c r="B12" s="370"/>
      <c r="C12" s="436"/>
      <c r="D12" s="436"/>
      <c r="E12" s="436"/>
      <c r="F12" s="436"/>
      <c r="G12" s="382"/>
    </row>
    <row r="13" spans="1:14" x14ac:dyDescent="0.25">
      <c r="A13" s="423"/>
      <c r="B13" s="383"/>
      <c r="C13" s="436"/>
      <c r="D13" s="436"/>
      <c r="E13" s="436"/>
      <c r="F13" s="436"/>
      <c r="G13" s="436"/>
    </row>
    <row r="14" spans="1:14" x14ac:dyDescent="0.2">
      <c r="A14" s="423"/>
      <c r="B14" s="370"/>
      <c r="C14" s="342"/>
      <c r="D14" s="342"/>
      <c r="E14" s="342"/>
      <c r="F14" s="342"/>
      <c r="G14" s="342"/>
    </row>
    <row r="15" spans="1:14" x14ac:dyDescent="0.2">
      <c r="A15" s="423"/>
      <c r="B15" s="370"/>
      <c r="C15" s="342"/>
      <c r="D15" s="342"/>
      <c r="E15" s="342"/>
      <c r="F15" s="342"/>
      <c r="G15" s="342"/>
    </row>
    <row r="16" spans="1:14" x14ac:dyDescent="0.2">
      <c r="A16" s="423"/>
      <c r="B16" s="370"/>
      <c r="C16" s="342"/>
      <c r="D16" s="342"/>
      <c r="E16" s="342"/>
      <c r="F16" s="342"/>
      <c r="G16" s="342"/>
    </row>
    <row r="17" spans="1:7" x14ac:dyDescent="0.2">
      <c r="A17" s="423"/>
      <c r="B17" s="370"/>
      <c r="C17" s="382"/>
      <c r="D17" s="382"/>
      <c r="E17" s="382"/>
      <c r="F17" s="422"/>
      <c r="G17" s="422"/>
    </row>
    <row r="18" spans="1:7" ht="15.75" x14ac:dyDescent="0.2">
      <c r="A18" s="423"/>
      <c r="B18" s="374"/>
      <c r="C18" s="382"/>
      <c r="D18" s="382"/>
      <c r="E18" s="382"/>
      <c r="F18" s="342"/>
      <c r="G18" s="342"/>
    </row>
    <row r="19" spans="1:7" x14ac:dyDescent="0.2">
      <c r="A19" s="423"/>
      <c r="B19" s="382"/>
      <c r="C19" s="382"/>
      <c r="D19" s="382"/>
      <c r="E19" s="382"/>
      <c r="F19" s="342"/>
      <c r="G19" s="342"/>
    </row>
    <row r="20" spans="1:7" x14ac:dyDescent="0.2">
      <c r="A20" s="423"/>
      <c r="B20" s="370"/>
      <c r="C20" s="382"/>
      <c r="D20" s="382"/>
      <c r="E20" s="382"/>
      <c r="F20" s="342"/>
      <c r="G20" s="342"/>
    </row>
    <row r="21" spans="1:7" x14ac:dyDescent="0.2">
      <c r="A21" s="423"/>
      <c r="B21" s="382"/>
      <c r="C21" s="382"/>
      <c r="D21" s="422"/>
      <c r="E21" s="382"/>
      <c r="F21" s="422"/>
      <c r="G21" s="422"/>
    </row>
    <row r="22" spans="1:7" x14ac:dyDescent="0.2">
      <c r="A22" s="423"/>
      <c r="B22" s="379"/>
      <c r="C22" s="379"/>
      <c r="D22" s="435"/>
      <c r="E22" s="434"/>
      <c r="F22" s="419"/>
      <c r="G22" s="419"/>
    </row>
    <row r="23" spans="1:7" ht="15.75" x14ac:dyDescent="0.2">
      <c r="A23" s="423"/>
      <c r="B23" s="433" t="s">
        <v>466</v>
      </c>
      <c r="C23" s="342"/>
      <c r="D23" s="342"/>
      <c r="E23" s="342"/>
      <c r="F23" s="342"/>
      <c r="G23" s="342"/>
    </row>
    <row r="24" spans="1:7" x14ac:dyDescent="0.2">
      <c r="A24" s="423"/>
      <c r="B24" s="370"/>
      <c r="C24" s="342"/>
      <c r="D24" s="422"/>
      <c r="E24" s="422"/>
      <c r="F24" s="422"/>
      <c r="G24" s="422"/>
    </row>
    <row r="25" spans="1:7" x14ac:dyDescent="0.2">
      <c r="A25" s="423"/>
      <c r="B25" s="370"/>
      <c r="C25" s="370"/>
      <c r="D25" s="370"/>
      <c r="E25" s="370"/>
      <c r="F25" s="370"/>
      <c r="G25" s="370"/>
    </row>
    <row r="26" spans="1:7" x14ac:dyDescent="0.2">
      <c r="A26" s="423"/>
      <c r="B26" s="370"/>
      <c r="C26" s="342"/>
      <c r="D26" s="422"/>
      <c r="E26" s="422"/>
      <c r="F26" s="422"/>
      <c r="G26" s="422"/>
    </row>
    <row r="27" spans="1:7" x14ac:dyDescent="0.2">
      <c r="A27" s="423"/>
      <c r="B27" s="370"/>
      <c r="C27" s="342"/>
      <c r="D27" s="422"/>
      <c r="E27" s="422"/>
      <c r="F27" s="422"/>
      <c r="G27" s="422"/>
    </row>
    <row r="28" spans="1:7" x14ac:dyDescent="0.2">
      <c r="A28" s="423"/>
      <c r="B28" s="370"/>
      <c r="C28" s="342"/>
      <c r="D28" s="422"/>
      <c r="E28" s="422"/>
      <c r="F28" s="422"/>
      <c r="G28" s="422"/>
    </row>
    <row r="29" spans="1:7" x14ac:dyDescent="0.2">
      <c r="A29" s="423"/>
      <c r="B29" s="370"/>
      <c r="C29" s="342"/>
      <c r="D29" s="422"/>
      <c r="E29" s="422"/>
      <c r="F29" s="422"/>
      <c r="G29" s="422"/>
    </row>
    <row r="30" spans="1:7" x14ac:dyDescent="0.2">
      <c r="A30" s="427" t="s">
        <v>467</v>
      </c>
      <c r="B30" s="426"/>
      <c r="C30" s="342"/>
      <c r="D30" s="422"/>
      <c r="E30" s="422"/>
      <c r="F30" s="422"/>
      <c r="G30" s="422"/>
    </row>
    <row r="31" spans="1:7" ht="13.5" customHeight="1" x14ac:dyDescent="0.2">
      <c r="A31" s="423"/>
      <c r="B31" s="382"/>
      <c r="C31" s="382"/>
      <c r="D31" s="382"/>
      <c r="E31" s="382"/>
      <c r="F31" s="382"/>
      <c r="G31" s="382"/>
    </row>
    <row r="32" spans="1:7" ht="13.5" customHeight="1" x14ac:dyDescent="0.2">
      <c r="A32" s="423"/>
      <c r="B32" s="356" t="s">
        <v>468</v>
      </c>
      <c r="C32" s="342"/>
      <c r="D32" s="342"/>
      <c r="E32" s="342"/>
      <c r="F32" s="342"/>
      <c r="G32" s="342"/>
    </row>
    <row r="33" spans="1:17" ht="13.5" customHeight="1" x14ac:dyDescent="0.2">
      <c r="A33" s="423"/>
      <c r="B33" s="356" t="s">
        <v>469</v>
      </c>
      <c r="C33" s="342"/>
      <c r="D33" s="342"/>
      <c r="E33" s="342"/>
      <c r="F33" s="342"/>
      <c r="G33" s="342"/>
    </row>
    <row r="34" spans="1:17" ht="13.5" customHeight="1" x14ac:dyDescent="0.2">
      <c r="A34" s="423"/>
      <c r="B34" s="356" t="s">
        <v>470</v>
      </c>
      <c r="C34" s="342"/>
      <c r="D34" s="342"/>
      <c r="E34" s="342"/>
      <c r="F34" s="342"/>
      <c r="G34" s="342"/>
    </row>
    <row r="35" spans="1:17" ht="13.5" customHeight="1" x14ac:dyDescent="0.2">
      <c r="A35" s="423"/>
      <c r="B35" s="356" t="s">
        <v>471</v>
      </c>
      <c r="C35" s="342"/>
      <c r="D35" s="342"/>
      <c r="E35" s="342"/>
      <c r="F35" s="342"/>
      <c r="G35" s="342"/>
    </row>
    <row r="36" spans="1:17" ht="13.5" customHeight="1" x14ac:dyDescent="0.2">
      <c r="A36" s="423"/>
      <c r="B36" s="356" t="s">
        <v>472</v>
      </c>
      <c r="C36" s="342"/>
      <c r="D36" s="342"/>
      <c r="E36" s="342"/>
      <c r="F36" s="422"/>
      <c r="G36" s="422"/>
    </row>
    <row r="37" spans="1:17" ht="13.5" customHeight="1" x14ac:dyDescent="0.2">
      <c r="A37" s="423"/>
      <c r="B37" s="356" t="s">
        <v>473</v>
      </c>
      <c r="C37" s="342"/>
      <c r="D37" s="342"/>
      <c r="E37" s="342"/>
      <c r="F37" s="342"/>
      <c r="G37" s="342"/>
      <c r="H37" s="300"/>
    </row>
    <row r="38" spans="1:17" ht="13.5" customHeight="1" x14ac:dyDescent="0.2">
      <c r="A38" s="423"/>
      <c r="B38" s="356" t="s">
        <v>474</v>
      </c>
      <c r="C38" s="342"/>
      <c r="D38" s="342"/>
      <c r="E38" s="342"/>
      <c r="F38" s="342"/>
      <c r="G38" s="422"/>
      <c r="H38" s="300"/>
      <c r="I38" s="300"/>
    </row>
    <row r="39" spans="1:17" ht="13.5" customHeight="1" x14ac:dyDescent="0.2">
      <c r="A39" s="423"/>
      <c r="B39" s="356" t="s">
        <v>475</v>
      </c>
      <c r="C39" s="342"/>
      <c r="D39" s="342"/>
      <c r="E39" s="342"/>
      <c r="F39" s="342"/>
      <c r="G39" s="422"/>
      <c r="H39" s="301"/>
    </row>
    <row r="40" spans="1:17" ht="13.35" customHeight="1" x14ac:dyDescent="0.2">
      <c r="A40" s="423"/>
      <c r="B40" s="356" t="s">
        <v>476</v>
      </c>
      <c r="C40" s="342"/>
      <c r="D40" s="342"/>
      <c r="E40" s="342"/>
      <c r="F40" s="342"/>
      <c r="G40" s="422"/>
      <c r="H40" s="300"/>
    </row>
    <row r="41" spans="1:17" ht="13.5" customHeight="1" x14ac:dyDescent="0.25">
      <c r="A41" s="423"/>
      <c r="B41" s="367" t="s">
        <v>480</v>
      </c>
      <c r="C41" s="342"/>
      <c r="D41" s="342"/>
      <c r="E41" s="342"/>
      <c r="F41" s="422"/>
      <c r="G41" s="422"/>
      <c r="H41" s="300"/>
    </row>
    <row r="42" spans="1:17" ht="13.5" customHeight="1" x14ac:dyDescent="0.2">
      <c r="A42" s="423"/>
      <c r="B42" s="370"/>
      <c r="C42" s="342"/>
      <c r="D42" s="422"/>
      <c r="E42" s="422"/>
      <c r="F42" s="422"/>
      <c r="G42" s="422"/>
      <c r="H42" s="300"/>
    </row>
    <row r="43" spans="1:17" ht="14.25" customHeight="1" x14ac:dyDescent="0.2">
      <c r="A43" s="809" t="s">
        <v>481</v>
      </c>
      <c r="B43" s="782"/>
      <c r="C43" s="342"/>
      <c r="D43" s="342"/>
      <c r="E43" s="342"/>
      <c r="F43" s="342"/>
      <c r="G43" s="342"/>
      <c r="H43" s="300"/>
    </row>
    <row r="44" spans="1:17" ht="13.5" customHeight="1" x14ac:dyDescent="0.2">
      <c r="A44" s="423"/>
      <c r="B44" s="370"/>
      <c r="C44" s="342"/>
      <c r="D44" s="422"/>
      <c r="E44" s="422"/>
      <c r="F44" s="422"/>
      <c r="G44" s="422"/>
      <c r="H44" s="300"/>
      <c r="N44" s="300"/>
    </row>
    <row r="45" spans="1:17" ht="13.5" customHeight="1" x14ac:dyDescent="0.2">
      <c r="A45" s="423"/>
      <c r="B45" s="370" t="s">
        <v>482</v>
      </c>
      <c r="C45" s="342"/>
      <c r="D45" s="422"/>
      <c r="E45" s="422"/>
      <c r="F45" s="422"/>
      <c r="G45" s="422"/>
      <c r="H45" s="300"/>
      <c r="N45" s="300"/>
      <c r="Q45" s="300"/>
    </row>
    <row r="46" spans="1:17" ht="13.5" customHeight="1" x14ac:dyDescent="0.2">
      <c r="A46" s="423"/>
      <c r="B46" s="370" t="s">
        <v>483</v>
      </c>
      <c r="C46" s="342"/>
      <c r="D46" s="422"/>
      <c r="E46" s="422"/>
      <c r="F46" s="422"/>
      <c r="G46" s="422"/>
      <c r="H46" s="300"/>
      <c r="N46" s="300"/>
      <c r="O46" s="300"/>
      <c r="Q46" s="300"/>
    </row>
    <row r="47" spans="1:17" ht="13.5" customHeight="1" x14ac:dyDescent="0.2">
      <c r="A47" s="423"/>
      <c r="B47" s="370"/>
      <c r="C47" s="342"/>
      <c r="D47" s="422"/>
      <c r="E47" s="422"/>
      <c r="F47" s="422"/>
      <c r="G47" s="422"/>
      <c r="H47" s="300"/>
      <c r="N47" s="300"/>
      <c r="O47" s="300"/>
      <c r="P47" s="300"/>
      <c r="Q47" s="300"/>
    </row>
    <row r="48" spans="1:17" ht="13.5" customHeight="1" x14ac:dyDescent="0.2">
      <c r="A48" s="808" t="s">
        <v>484</v>
      </c>
      <c r="B48" s="782"/>
      <c r="C48" s="342"/>
      <c r="D48" s="422"/>
      <c r="E48" s="422"/>
      <c r="F48" s="422"/>
      <c r="G48" s="422"/>
      <c r="N48" s="300"/>
      <c r="O48" s="300"/>
      <c r="P48" s="300"/>
      <c r="Q48" s="300"/>
    </row>
    <row r="49" spans="1:17" ht="13.5" customHeight="1" x14ac:dyDescent="0.2">
      <c r="A49" s="432"/>
      <c r="B49" s="370"/>
      <c r="C49" s="342"/>
      <c r="D49" s="422"/>
      <c r="E49" s="422"/>
      <c r="F49" s="422"/>
      <c r="G49" s="422"/>
      <c r="N49" s="300"/>
      <c r="P49" s="300"/>
      <c r="Q49" s="300"/>
    </row>
    <row r="50" spans="1:17" ht="13.5" customHeight="1" x14ac:dyDescent="0.2">
      <c r="A50" s="431" t="s">
        <v>486</v>
      </c>
      <c r="B50" s="430"/>
      <c r="C50" s="342"/>
      <c r="D50" s="422"/>
      <c r="E50" s="422"/>
      <c r="F50" s="422"/>
      <c r="G50" s="422"/>
      <c r="N50" s="300"/>
      <c r="Q50" s="300"/>
    </row>
    <row r="51" spans="1:17" ht="13.5" customHeight="1" x14ac:dyDescent="0.2">
      <c r="A51" s="429" t="s">
        <v>465</v>
      </c>
      <c r="B51" s="428"/>
      <c r="C51" s="342"/>
      <c r="D51" s="422"/>
      <c r="E51" s="422"/>
      <c r="F51" s="422"/>
      <c r="G51" s="422"/>
      <c r="N51" s="300"/>
      <c r="Q51" s="300"/>
    </row>
    <row r="52" spans="1:17" ht="13.5" customHeight="1" x14ac:dyDescent="0.2">
      <c r="A52" s="423"/>
      <c r="B52" s="370"/>
      <c r="C52" s="342"/>
      <c r="D52" s="342"/>
      <c r="E52" s="342"/>
      <c r="F52" s="422"/>
      <c r="G52" s="422"/>
      <c r="N52" s="300"/>
    </row>
    <row r="53" spans="1:17" ht="13.5" customHeight="1" x14ac:dyDescent="0.2">
      <c r="A53" s="423"/>
      <c r="B53" s="370"/>
      <c r="C53" s="342"/>
      <c r="D53" s="342"/>
      <c r="E53" s="342"/>
      <c r="F53" s="422"/>
      <c r="G53" s="422"/>
      <c r="N53" s="300"/>
    </row>
    <row r="54" spans="1:17" ht="13.5" customHeight="1" x14ac:dyDescent="0.2">
      <c r="A54" s="423"/>
      <c r="B54" s="370"/>
      <c r="C54" s="342"/>
      <c r="D54" s="422"/>
      <c r="E54" s="422"/>
      <c r="F54" s="422"/>
      <c r="G54" s="422"/>
    </row>
    <row r="55" spans="1:17" ht="13.5" customHeight="1" x14ac:dyDescent="0.2">
      <c r="A55" s="427" t="s">
        <v>467</v>
      </c>
      <c r="B55" s="426"/>
      <c r="C55" s="342"/>
      <c r="D55" s="422"/>
      <c r="E55" s="422"/>
      <c r="F55" s="422"/>
      <c r="G55" s="422"/>
    </row>
    <row r="56" spans="1:17" ht="13.5" customHeight="1" x14ac:dyDescent="0.2">
      <c r="A56" s="802" t="s">
        <v>493</v>
      </c>
      <c r="B56" s="782"/>
      <c r="C56" s="342"/>
      <c r="D56" s="342"/>
      <c r="E56" s="342"/>
      <c r="F56" s="342"/>
      <c r="G56" s="342"/>
    </row>
    <row r="57" spans="1:17" ht="13.5" customHeight="1" x14ac:dyDescent="0.2">
      <c r="A57" s="425" t="s">
        <v>488</v>
      </c>
      <c r="B57" s="424"/>
      <c r="C57" s="342"/>
      <c r="D57" s="342"/>
      <c r="E57" s="342"/>
      <c r="F57" s="342"/>
      <c r="G57" s="422"/>
    </row>
    <row r="58" spans="1:17" ht="13.5" customHeight="1" x14ac:dyDescent="0.2">
      <c r="A58" s="423"/>
      <c r="B58" s="370"/>
      <c r="C58" s="342"/>
      <c r="D58" s="422"/>
      <c r="E58" s="422"/>
      <c r="F58" s="422"/>
      <c r="G58" s="422"/>
      <c r="O58" s="421"/>
    </row>
    <row r="59" spans="1:17" ht="13.5" customHeight="1" x14ac:dyDescent="0.2">
      <c r="A59" s="801" t="s">
        <v>451</v>
      </c>
      <c r="B59" s="796"/>
      <c r="C59" s="420"/>
      <c r="D59" s="419"/>
      <c r="E59" s="419"/>
      <c r="F59" s="419"/>
      <c r="G59" s="419"/>
    </row>
    <row r="60" spans="1:17" ht="13.5" customHeight="1" x14ac:dyDescent="0.2"/>
    <row r="61" spans="1:17" ht="13.5" customHeight="1" x14ac:dyDescent="0.2"/>
    <row r="62" spans="1:17" ht="13.5" customHeight="1" x14ac:dyDescent="0.2"/>
    <row r="63" spans="1:17" ht="13.5" customHeight="1" x14ac:dyDescent="0.2">
      <c r="I63" s="300"/>
      <c r="J63" s="300"/>
      <c r="K63" s="300"/>
      <c r="L63" s="300"/>
    </row>
    <row r="64" spans="1:17" ht="13.5" customHeight="1" x14ac:dyDescent="0.2"/>
    <row r="65" ht="13.5" customHeight="1" x14ac:dyDescent="0.2"/>
    <row r="66" ht="13.5" customHeight="1" x14ac:dyDescent="0.2"/>
    <row r="67" ht="13.5" customHeight="1" x14ac:dyDescent="0.2"/>
    <row r="68" ht="13.5" customHeight="1" x14ac:dyDescent="0.2"/>
    <row r="69" ht="13.5" customHeight="1" x14ac:dyDescent="0.2"/>
    <row r="70" ht="13.5" customHeight="1" x14ac:dyDescent="0.2"/>
    <row r="71" ht="13.5" customHeight="1" x14ac:dyDescent="0.2"/>
    <row r="72" ht="13.5" customHeight="1" x14ac:dyDescent="0.2"/>
    <row r="73" ht="13.5" customHeight="1" x14ac:dyDescent="0.2"/>
    <row r="74" ht="13.5" customHeight="1" x14ac:dyDescent="0.2"/>
    <row r="75" ht="13.5" customHeight="1" x14ac:dyDescent="0.2"/>
    <row r="76" ht="13.5" customHeight="1" x14ac:dyDescent="0.2"/>
    <row r="77" ht="13.5" customHeight="1" x14ac:dyDescent="0.2"/>
    <row r="78" ht="13.5" customHeight="1" x14ac:dyDescent="0.2"/>
    <row r="79" ht="13.5" customHeight="1" x14ac:dyDescent="0.2"/>
    <row r="80" ht="13.5" customHeight="1" x14ac:dyDescent="0.2"/>
    <row r="81" ht="13.5" customHeight="1" x14ac:dyDescent="0.2"/>
    <row r="82" ht="13.5" customHeight="1" x14ac:dyDescent="0.2"/>
    <row r="83" ht="13.5" customHeight="1" x14ac:dyDescent="0.2"/>
    <row r="84" ht="13.5" customHeight="1" x14ac:dyDescent="0.2"/>
    <row r="85" ht="13.5" customHeight="1" x14ac:dyDescent="0.2"/>
    <row r="86" ht="13.5" customHeight="1" x14ac:dyDescent="0.2"/>
    <row r="87" ht="13.5" customHeight="1" x14ac:dyDescent="0.2"/>
    <row r="88" ht="13.5" customHeight="1" x14ac:dyDescent="0.2"/>
    <row r="89" ht="13.5" customHeight="1" x14ac:dyDescent="0.2"/>
    <row r="90" ht="13.5" customHeight="1" x14ac:dyDescent="0.2"/>
    <row r="91" ht="13.5" customHeight="1"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ht="13.5" customHeight="1" x14ac:dyDescent="0.2"/>
    <row r="114" ht="13.5" customHeight="1" x14ac:dyDescent="0.2"/>
    <row r="115" ht="13.5" customHeight="1" x14ac:dyDescent="0.2"/>
    <row r="116" ht="13.5" customHeight="1" x14ac:dyDescent="0.2"/>
    <row r="117" ht="13.5" customHeight="1" x14ac:dyDescent="0.2"/>
    <row r="118" ht="13.5" customHeight="1" x14ac:dyDescent="0.2"/>
    <row r="119" ht="13.5" customHeight="1" x14ac:dyDescent="0.2"/>
    <row r="120" ht="13.5" customHeight="1" x14ac:dyDescent="0.2"/>
    <row r="121" ht="13.5" customHeight="1" x14ac:dyDescent="0.2"/>
    <row r="122" ht="13.5" customHeight="1" x14ac:dyDescent="0.2"/>
    <row r="123" ht="13.5" customHeight="1" x14ac:dyDescent="0.2"/>
    <row r="124" ht="13.5" customHeight="1" x14ac:dyDescent="0.2"/>
    <row r="125" ht="13.5" customHeight="1" x14ac:dyDescent="0.2"/>
    <row r="126" ht="13.5" customHeight="1" x14ac:dyDescent="0.2"/>
    <row r="127" ht="13.5" customHeight="1" x14ac:dyDescent="0.2"/>
    <row r="128" ht="13.5" customHeight="1" x14ac:dyDescent="0.2"/>
    <row r="129" ht="13.5" customHeight="1" x14ac:dyDescent="0.2"/>
    <row r="130" ht="13.5" customHeight="1" x14ac:dyDescent="0.2"/>
    <row r="131" ht="13.5" customHeight="1" x14ac:dyDescent="0.2"/>
    <row r="132" ht="13.5" customHeight="1" x14ac:dyDescent="0.2"/>
    <row r="133" ht="13.5" customHeight="1" x14ac:dyDescent="0.2"/>
    <row r="134" ht="13.5" customHeight="1" x14ac:dyDescent="0.2"/>
    <row r="135" ht="13.5" customHeight="1" x14ac:dyDescent="0.2"/>
    <row r="136" ht="13.5" customHeight="1" x14ac:dyDescent="0.2"/>
    <row r="137" ht="13.5" customHeight="1" x14ac:dyDescent="0.2"/>
    <row r="138" ht="13.5" customHeight="1" x14ac:dyDescent="0.2"/>
    <row r="139" ht="13.5" customHeight="1" x14ac:dyDescent="0.2"/>
    <row r="140" ht="13.5" customHeight="1" x14ac:dyDescent="0.2"/>
    <row r="141" ht="13.5" customHeight="1" x14ac:dyDescent="0.2"/>
    <row r="142" ht="13.5" customHeight="1" x14ac:dyDescent="0.2"/>
    <row r="143" ht="13.5" customHeight="1" x14ac:dyDescent="0.2"/>
    <row r="144" ht="13.5" customHeight="1" x14ac:dyDescent="0.2"/>
    <row r="145" ht="13.5" customHeight="1" x14ac:dyDescent="0.2"/>
    <row r="146" ht="13.5" customHeight="1" x14ac:dyDescent="0.2"/>
    <row r="147" ht="13.5" customHeight="1" x14ac:dyDescent="0.2"/>
    <row r="148" ht="13.5" customHeight="1" x14ac:dyDescent="0.2"/>
    <row r="149" ht="13.5" customHeight="1" x14ac:dyDescent="0.2"/>
    <row r="150" ht="13.5" customHeight="1" x14ac:dyDescent="0.2"/>
    <row r="151" ht="13.5" customHeight="1" x14ac:dyDescent="0.2"/>
    <row r="152" ht="13.5" customHeight="1" x14ac:dyDescent="0.2"/>
    <row r="153" ht="13.5" customHeight="1" x14ac:dyDescent="0.2"/>
    <row r="154" ht="13.5" customHeight="1" x14ac:dyDescent="0.2"/>
    <row r="155" ht="13.5" customHeight="1" x14ac:dyDescent="0.2"/>
    <row r="156" ht="13.5" customHeight="1" x14ac:dyDescent="0.2"/>
    <row r="157" ht="13.5" customHeight="1" x14ac:dyDescent="0.2"/>
    <row r="158" ht="13.5" customHeight="1" x14ac:dyDescent="0.2"/>
    <row r="159" ht="13.5" customHeight="1" x14ac:dyDescent="0.2"/>
    <row r="160" ht="13.5" customHeight="1" x14ac:dyDescent="0.2"/>
    <row r="161" ht="13.5" customHeight="1" x14ac:dyDescent="0.2"/>
    <row r="162" ht="13.5" customHeight="1" x14ac:dyDescent="0.2"/>
    <row r="163" ht="13.5" customHeight="1" x14ac:dyDescent="0.2"/>
    <row r="164" ht="13.5" customHeight="1" x14ac:dyDescent="0.2"/>
    <row r="165" ht="13.5" customHeight="1" x14ac:dyDescent="0.2"/>
    <row r="166" ht="13.5" customHeight="1" x14ac:dyDescent="0.2"/>
    <row r="167" ht="13.5" customHeight="1" x14ac:dyDescent="0.2"/>
    <row r="168" ht="13.5" customHeight="1" x14ac:dyDescent="0.2"/>
    <row r="169" ht="13.5" customHeight="1" x14ac:dyDescent="0.2"/>
    <row r="170" ht="13.5" customHeight="1" x14ac:dyDescent="0.2"/>
    <row r="171" ht="13.5" customHeight="1" x14ac:dyDescent="0.2"/>
    <row r="172" ht="13.5" customHeight="1" x14ac:dyDescent="0.2"/>
    <row r="173" ht="13.5" customHeight="1" x14ac:dyDescent="0.2"/>
    <row r="174" ht="13.5" customHeight="1" x14ac:dyDescent="0.2"/>
    <row r="175" ht="13.5" customHeight="1" x14ac:dyDescent="0.2"/>
    <row r="176" ht="13.5" customHeight="1" x14ac:dyDescent="0.2"/>
    <row r="177" ht="13.5" customHeight="1" x14ac:dyDescent="0.2"/>
    <row r="178" ht="13.5" customHeight="1" x14ac:dyDescent="0.2"/>
    <row r="179" ht="13.5" customHeight="1" x14ac:dyDescent="0.2"/>
    <row r="180" ht="13.5" customHeight="1" x14ac:dyDescent="0.2"/>
    <row r="181" ht="13.5" customHeight="1" x14ac:dyDescent="0.2"/>
    <row r="182" ht="13.5" customHeight="1" x14ac:dyDescent="0.2"/>
    <row r="183" ht="13.5" customHeight="1" x14ac:dyDescent="0.2"/>
    <row r="184" ht="13.5" customHeight="1" x14ac:dyDescent="0.2"/>
    <row r="185" ht="13.5" customHeight="1" x14ac:dyDescent="0.2"/>
    <row r="186" ht="13.5" customHeight="1" x14ac:dyDescent="0.2"/>
    <row r="187" ht="13.5" customHeight="1" x14ac:dyDescent="0.2"/>
    <row r="188" ht="13.5" customHeight="1" x14ac:dyDescent="0.2"/>
    <row r="189" ht="13.5" customHeight="1" x14ac:dyDescent="0.2"/>
    <row r="190" ht="13.5" customHeight="1" x14ac:dyDescent="0.2"/>
    <row r="191" ht="13.5" customHeight="1" x14ac:dyDescent="0.2"/>
    <row r="192" ht="13.5" customHeight="1" x14ac:dyDescent="0.2"/>
    <row r="193" ht="13.5" customHeight="1" x14ac:dyDescent="0.2"/>
    <row r="194" ht="13.5" customHeight="1" x14ac:dyDescent="0.2"/>
    <row r="195" ht="13.5" customHeight="1" x14ac:dyDescent="0.2"/>
    <row r="196" ht="13.5" customHeight="1" x14ac:dyDescent="0.2"/>
    <row r="197" ht="13.5" customHeight="1" x14ac:dyDescent="0.2"/>
    <row r="198" ht="13.5" customHeight="1" x14ac:dyDescent="0.2"/>
    <row r="199" ht="13.5" customHeight="1" x14ac:dyDescent="0.2"/>
    <row r="200" ht="13.5" customHeight="1" x14ac:dyDescent="0.2"/>
    <row r="201" ht="13.5" customHeight="1" x14ac:dyDescent="0.2"/>
    <row r="202" ht="13.5" customHeight="1" x14ac:dyDescent="0.2"/>
    <row r="203" ht="13.5" customHeight="1" x14ac:dyDescent="0.2"/>
    <row r="204" ht="13.5" customHeight="1" x14ac:dyDescent="0.2"/>
    <row r="205" ht="13.5" customHeight="1" x14ac:dyDescent="0.2"/>
    <row r="206" ht="13.5" customHeight="1" x14ac:dyDescent="0.2"/>
    <row r="207" ht="13.5" customHeight="1" x14ac:dyDescent="0.2"/>
    <row r="208" ht="13.5" customHeight="1" x14ac:dyDescent="0.2"/>
    <row r="209" ht="13.5" customHeight="1" x14ac:dyDescent="0.2"/>
    <row r="210" ht="13.5" customHeight="1" x14ac:dyDescent="0.2"/>
    <row r="211" ht="13.5" customHeight="1" x14ac:dyDescent="0.2"/>
    <row r="212" ht="13.5" customHeight="1" x14ac:dyDescent="0.2"/>
    <row r="213" ht="13.5" customHeight="1" x14ac:dyDescent="0.2"/>
    <row r="214" ht="13.5" customHeight="1" x14ac:dyDescent="0.2"/>
    <row r="215" ht="13.5" customHeight="1" x14ac:dyDescent="0.2"/>
    <row r="216" ht="13.5" customHeight="1" x14ac:dyDescent="0.2"/>
    <row r="217" ht="13.5" customHeight="1" x14ac:dyDescent="0.2"/>
    <row r="218" ht="13.5" customHeight="1" x14ac:dyDescent="0.2"/>
    <row r="219" ht="13.5" customHeight="1" x14ac:dyDescent="0.2"/>
    <row r="220" ht="13.5" customHeight="1" x14ac:dyDescent="0.2"/>
    <row r="221" ht="13.5" customHeight="1" x14ac:dyDescent="0.2"/>
    <row r="222" ht="13.5" customHeight="1" x14ac:dyDescent="0.2"/>
    <row r="223" ht="13.5" customHeight="1" x14ac:dyDescent="0.2"/>
    <row r="224" ht="13.5" customHeight="1" x14ac:dyDescent="0.2"/>
    <row r="225" ht="13.5" customHeight="1" x14ac:dyDescent="0.2"/>
    <row r="226" ht="13.5" customHeight="1" x14ac:dyDescent="0.2"/>
    <row r="227" ht="13.5" customHeight="1" x14ac:dyDescent="0.2"/>
    <row r="228" ht="13.5" customHeight="1" x14ac:dyDescent="0.2"/>
    <row r="229" ht="13.5" customHeight="1" x14ac:dyDescent="0.2"/>
    <row r="230" ht="13.5" customHeight="1" x14ac:dyDescent="0.2"/>
    <row r="231" ht="13.5" customHeight="1" x14ac:dyDescent="0.2"/>
    <row r="232" ht="13.5" customHeight="1" x14ac:dyDescent="0.2"/>
    <row r="233" ht="13.5" customHeight="1" x14ac:dyDescent="0.2"/>
    <row r="234" ht="13.5" customHeight="1" x14ac:dyDescent="0.2"/>
    <row r="235" ht="13.5" customHeight="1" x14ac:dyDescent="0.2"/>
    <row r="236" ht="13.5" customHeight="1" x14ac:dyDescent="0.2"/>
    <row r="237" ht="13.5" customHeight="1" x14ac:dyDescent="0.2"/>
    <row r="238" ht="13.5" customHeight="1" x14ac:dyDescent="0.2"/>
    <row r="239" ht="13.5" customHeight="1" x14ac:dyDescent="0.2"/>
    <row r="240" ht="13.5" customHeight="1" x14ac:dyDescent="0.2"/>
    <row r="241" ht="13.5" customHeight="1" x14ac:dyDescent="0.2"/>
    <row r="242" ht="13.5" customHeight="1" x14ac:dyDescent="0.2"/>
    <row r="243" ht="13.5" customHeight="1" x14ac:dyDescent="0.2"/>
    <row r="244" ht="13.5" customHeight="1" x14ac:dyDescent="0.2"/>
    <row r="245" ht="13.5" customHeight="1" x14ac:dyDescent="0.2"/>
    <row r="246" ht="13.5" customHeight="1" x14ac:dyDescent="0.2"/>
    <row r="247" ht="13.5" customHeight="1" x14ac:dyDescent="0.2"/>
    <row r="248" ht="13.5" customHeight="1" x14ac:dyDescent="0.2"/>
    <row r="249" ht="13.5" customHeight="1" x14ac:dyDescent="0.2"/>
    <row r="250" ht="13.5" customHeight="1" x14ac:dyDescent="0.2"/>
    <row r="251" ht="13.5" customHeight="1" x14ac:dyDescent="0.2"/>
    <row r="252" ht="13.5" customHeight="1" x14ac:dyDescent="0.2"/>
    <row r="253" ht="13.5" customHeight="1" x14ac:dyDescent="0.2"/>
    <row r="254" ht="13.5" customHeight="1" x14ac:dyDescent="0.2"/>
    <row r="255" ht="13.5" customHeight="1" x14ac:dyDescent="0.2"/>
    <row r="256" ht="13.5" customHeight="1" x14ac:dyDescent="0.2"/>
    <row r="257" ht="13.5" customHeight="1" x14ac:dyDescent="0.2"/>
    <row r="258" ht="13.5" customHeight="1" x14ac:dyDescent="0.2"/>
    <row r="259" ht="13.5" customHeight="1" x14ac:dyDescent="0.2"/>
    <row r="260" ht="13.5" customHeight="1" x14ac:dyDescent="0.2"/>
    <row r="261" ht="13.5" customHeight="1" x14ac:dyDescent="0.2"/>
    <row r="262" ht="13.5" customHeight="1" x14ac:dyDescent="0.2"/>
    <row r="263" ht="13.5" customHeight="1" x14ac:dyDescent="0.2"/>
    <row r="264" ht="13.5" customHeight="1" x14ac:dyDescent="0.2"/>
    <row r="265" ht="13.5" customHeight="1" x14ac:dyDescent="0.2"/>
    <row r="266" ht="13.5" customHeight="1" x14ac:dyDescent="0.2"/>
    <row r="267" ht="13.5" customHeight="1" x14ac:dyDescent="0.2"/>
    <row r="268" ht="13.5" customHeight="1" x14ac:dyDescent="0.2"/>
    <row r="269" ht="13.5" customHeight="1" x14ac:dyDescent="0.2"/>
    <row r="270" ht="13.5" customHeight="1" x14ac:dyDescent="0.2"/>
    <row r="271" ht="13.5" customHeight="1" x14ac:dyDescent="0.2"/>
    <row r="272" ht="13.5" customHeight="1" x14ac:dyDescent="0.2"/>
    <row r="273" ht="13.5" customHeight="1" x14ac:dyDescent="0.2"/>
    <row r="274" ht="13.5" customHeight="1" x14ac:dyDescent="0.2"/>
    <row r="275" ht="13.5" customHeight="1" x14ac:dyDescent="0.2"/>
    <row r="276" ht="13.5" customHeight="1" x14ac:dyDescent="0.2"/>
    <row r="277" ht="13.5" customHeight="1" x14ac:dyDescent="0.2"/>
    <row r="278" ht="13.5" customHeight="1" x14ac:dyDescent="0.2"/>
    <row r="279" ht="13.5" customHeight="1" x14ac:dyDescent="0.2"/>
    <row r="280" ht="13.5" customHeight="1" x14ac:dyDescent="0.2"/>
    <row r="281" ht="13.5" customHeight="1" x14ac:dyDescent="0.2"/>
    <row r="282" ht="13.5" customHeight="1" x14ac:dyDescent="0.2"/>
    <row r="283" ht="13.5" customHeight="1" x14ac:dyDescent="0.2"/>
    <row r="284" ht="13.5" customHeight="1" x14ac:dyDescent="0.2"/>
    <row r="285" ht="13.5" customHeight="1" x14ac:dyDescent="0.2"/>
    <row r="286" ht="13.5" customHeight="1" x14ac:dyDescent="0.2"/>
    <row r="287" ht="13.5" customHeight="1" x14ac:dyDescent="0.2"/>
    <row r="288" ht="13.5" customHeight="1" x14ac:dyDescent="0.2"/>
    <row r="289" ht="13.5" customHeight="1" x14ac:dyDescent="0.2"/>
    <row r="290" ht="13.5" customHeight="1" x14ac:dyDescent="0.2"/>
    <row r="291" ht="13.5" customHeight="1" x14ac:dyDescent="0.2"/>
    <row r="292" ht="13.5" customHeight="1" x14ac:dyDescent="0.2"/>
    <row r="293" ht="13.5" customHeight="1" x14ac:dyDescent="0.2"/>
    <row r="294" ht="13.5" customHeight="1" x14ac:dyDescent="0.2"/>
    <row r="295" ht="13.5" customHeight="1" x14ac:dyDescent="0.2"/>
    <row r="296" ht="13.5" customHeight="1" x14ac:dyDescent="0.2"/>
    <row r="297" ht="13.5" customHeight="1" x14ac:dyDescent="0.2"/>
    <row r="298" ht="13.5" customHeight="1" x14ac:dyDescent="0.2"/>
    <row r="299" ht="13.5" customHeight="1" x14ac:dyDescent="0.2"/>
    <row r="300" ht="13.5" customHeight="1" x14ac:dyDescent="0.2"/>
    <row r="301" ht="13.5" customHeight="1" x14ac:dyDescent="0.2"/>
    <row r="302" ht="13.5" customHeight="1" x14ac:dyDescent="0.2"/>
    <row r="303" ht="13.5" customHeight="1" x14ac:dyDescent="0.2"/>
    <row r="304" ht="13.5" customHeight="1" x14ac:dyDescent="0.2"/>
    <row r="305" ht="13.5" customHeight="1" x14ac:dyDescent="0.2"/>
    <row r="306" ht="13.5" customHeight="1" x14ac:dyDescent="0.2"/>
    <row r="307" ht="13.5" customHeight="1" x14ac:dyDescent="0.2"/>
    <row r="308" ht="13.5" customHeight="1" x14ac:dyDescent="0.2"/>
    <row r="309" ht="13.5" customHeight="1" x14ac:dyDescent="0.2"/>
    <row r="310" ht="13.5" customHeight="1" x14ac:dyDescent="0.2"/>
    <row r="311" ht="13.5" customHeight="1" x14ac:dyDescent="0.2"/>
    <row r="312" ht="13.5" customHeight="1" x14ac:dyDescent="0.2"/>
    <row r="313" ht="13.5" customHeight="1" x14ac:dyDescent="0.2"/>
    <row r="314" ht="13.5" customHeight="1" x14ac:dyDescent="0.2"/>
    <row r="315" ht="13.5" customHeight="1" x14ac:dyDescent="0.2"/>
    <row r="316" ht="13.5" customHeight="1" x14ac:dyDescent="0.2"/>
    <row r="317" ht="13.5" customHeight="1" x14ac:dyDescent="0.2"/>
    <row r="318" ht="13.5" customHeight="1" x14ac:dyDescent="0.2"/>
    <row r="319" ht="13.5" customHeight="1" x14ac:dyDescent="0.2"/>
    <row r="320" ht="13.5" customHeight="1" x14ac:dyDescent="0.2"/>
    <row r="321" ht="13.5" customHeight="1" x14ac:dyDescent="0.2"/>
    <row r="322" ht="13.5" customHeight="1" x14ac:dyDescent="0.2"/>
    <row r="323" ht="13.5" customHeight="1" x14ac:dyDescent="0.2"/>
    <row r="324" ht="13.5" customHeight="1" x14ac:dyDescent="0.2"/>
    <row r="325" ht="13.5" customHeight="1" x14ac:dyDescent="0.2"/>
    <row r="326" ht="13.5" customHeight="1" x14ac:dyDescent="0.2"/>
    <row r="327" ht="13.5" customHeight="1" x14ac:dyDescent="0.2"/>
    <row r="328" ht="13.5" customHeight="1" x14ac:dyDescent="0.2"/>
    <row r="329" ht="13.5" customHeight="1" x14ac:dyDescent="0.2"/>
    <row r="330" ht="13.5" customHeight="1" x14ac:dyDescent="0.2"/>
    <row r="331" ht="13.5" customHeight="1" x14ac:dyDescent="0.2"/>
    <row r="332" ht="13.5" customHeight="1" x14ac:dyDescent="0.2"/>
    <row r="333" ht="13.5" customHeight="1" x14ac:dyDescent="0.2"/>
    <row r="334" ht="13.5" customHeight="1" x14ac:dyDescent="0.2"/>
    <row r="335" ht="13.5" customHeight="1" x14ac:dyDescent="0.2"/>
    <row r="336" ht="13.5" customHeight="1" x14ac:dyDescent="0.2"/>
    <row r="337" ht="13.5" customHeight="1" x14ac:dyDescent="0.2"/>
    <row r="338" ht="13.5" customHeight="1" x14ac:dyDescent="0.2"/>
    <row r="339" ht="13.5" customHeight="1" x14ac:dyDescent="0.2"/>
    <row r="340" ht="13.5" customHeight="1" x14ac:dyDescent="0.2"/>
    <row r="341" ht="13.5" customHeight="1" x14ac:dyDescent="0.2"/>
    <row r="342" ht="13.5" customHeight="1" x14ac:dyDescent="0.2"/>
    <row r="343" ht="13.5" customHeight="1" x14ac:dyDescent="0.2"/>
    <row r="344" ht="13.5" customHeight="1" x14ac:dyDescent="0.2"/>
    <row r="345" ht="13.5" customHeight="1" x14ac:dyDescent="0.2"/>
    <row r="346" ht="13.5" customHeight="1" x14ac:dyDescent="0.2"/>
    <row r="347" ht="13.5" customHeight="1" x14ac:dyDescent="0.2"/>
    <row r="348" ht="13.5" customHeight="1" x14ac:dyDescent="0.2"/>
    <row r="349" ht="13.5" customHeight="1" x14ac:dyDescent="0.2"/>
    <row r="350" ht="13.5" customHeight="1" x14ac:dyDescent="0.2"/>
    <row r="351" ht="13.5" customHeight="1" x14ac:dyDescent="0.2"/>
    <row r="352" ht="13.5" customHeight="1" x14ac:dyDescent="0.2"/>
    <row r="353" ht="13.5" customHeight="1" x14ac:dyDescent="0.2"/>
    <row r="354" ht="13.5" customHeight="1" x14ac:dyDescent="0.2"/>
    <row r="355" ht="13.5" customHeight="1" x14ac:dyDescent="0.2"/>
    <row r="356" ht="13.5" customHeight="1" x14ac:dyDescent="0.2"/>
    <row r="357" ht="13.5" customHeight="1" x14ac:dyDescent="0.2"/>
    <row r="358" ht="13.5" customHeight="1" x14ac:dyDescent="0.2"/>
    <row r="359" ht="13.5" customHeight="1" x14ac:dyDescent="0.2"/>
    <row r="360" ht="13.5" customHeight="1" x14ac:dyDescent="0.2"/>
    <row r="361" ht="13.5" customHeight="1" x14ac:dyDescent="0.2"/>
    <row r="362" ht="13.5" customHeight="1" x14ac:dyDescent="0.2"/>
    <row r="363" ht="13.5" customHeight="1" x14ac:dyDescent="0.2"/>
    <row r="364" ht="13.5" customHeight="1" x14ac:dyDescent="0.2"/>
    <row r="365" ht="13.5" customHeight="1" x14ac:dyDescent="0.2"/>
    <row r="366" ht="13.5" customHeight="1" x14ac:dyDescent="0.2"/>
    <row r="367" ht="13.5" customHeight="1" x14ac:dyDescent="0.2"/>
    <row r="368" ht="13.5" customHeight="1" x14ac:dyDescent="0.2"/>
    <row r="369" ht="13.5" customHeight="1" x14ac:dyDescent="0.2"/>
    <row r="370" ht="13.5" customHeight="1" x14ac:dyDescent="0.2"/>
    <row r="371" ht="13.5" customHeight="1" x14ac:dyDescent="0.2"/>
    <row r="372" ht="13.5" customHeight="1" x14ac:dyDescent="0.2"/>
    <row r="373" ht="13.5" customHeight="1" x14ac:dyDescent="0.2"/>
    <row r="374" ht="13.5" customHeight="1" x14ac:dyDescent="0.2"/>
    <row r="375" ht="13.5" customHeight="1" x14ac:dyDescent="0.2"/>
    <row r="376" ht="13.5" customHeight="1" x14ac:dyDescent="0.2"/>
    <row r="377" ht="13.5" customHeight="1" x14ac:dyDescent="0.2"/>
    <row r="378" ht="13.5" customHeight="1" x14ac:dyDescent="0.2"/>
    <row r="379" ht="13.5" customHeight="1" x14ac:dyDescent="0.2"/>
    <row r="380" ht="13.5" customHeight="1" x14ac:dyDescent="0.2"/>
    <row r="381" ht="13.5" customHeight="1" x14ac:dyDescent="0.2"/>
    <row r="382" ht="13.5" customHeight="1" x14ac:dyDescent="0.2"/>
    <row r="383" ht="13.5" customHeight="1" x14ac:dyDescent="0.2"/>
    <row r="384" ht="13.5" customHeight="1" x14ac:dyDescent="0.2"/>
    <row r="385" ht="13.5" customHeight="1" x14ac:dyDescent="0.2"/>
    <row r="386" ht="13.5" customHeight="1" x14ac:dyDescent="0.2"/>
    <row r="387" ht="13.5" customHeight="1" x14ac:dyDescent="0.2"/>
    <row r="388" ht="13.5" customHeight="1" x14ac:dyDescent="0.2"/>
    <row r="389" ht="13.5" customHeight="1" x14ac:dyDescent="0.2"/>
    <row r="390" ht="13.5" customHeight="1" x14ac:dyDescent="0.2"/>
    <row r="391" ht="13.5" customHeight="1" x14ac:dyDescent="0.2"/>
    <row r="392" ht="13.5" customHeight="1" x14ac:dyDescent="0.2"/>
    <row r="393" ht="13.5" customHeight="1" x14ac:dyDescent="0.2"/>
    <row r="394" ht="13.5" customHeight="1" x14ac:dyDescent="0.2"/>
    <row r="395" ht="13.5" customHeight="1" x14ac:dyDescent="0.2"/>
    <row r="396" ht="13.5" customHeight="1" x14ac:dyDescent="0.2"/>
    <row r="397" ht="13.5" customHeight="1" x14ac:dyDescent="0.2"/>
    <row r="398" ht="13.5" customHeight="1" x14ac:dyDescent="0.2"/>
    <row r="399" ht="13.5" customHeight="1" x14ac:dyDescent="0.2"/>
    <row r="400" ht="13.5" customHeight="1" x14ac:dyDescent="0.2"/>
    <row r="401" ht="13.5" customHeight="1" x14ac:dyDescent="0.2"/>
    <row r="402" ht="13.5" customHeight="1" x14ac:dyDescent="0.2"/>
    <row r="403" ht="13.5" customHeight="1" x14ac:dyDescent="0.2"/>
    <row r="404" ht="13.5" customHeight="1" x14ac:dyDescent="0.2"/>
    <row r="405" ht="13.5" customHeight="1" x14ac:dyDescent="0.2"/>
    <row r="406" ht="13.5" customHeight="1" x14ac:dyDescent="0.2"/>
    <row r="407" ht="13.5" customHeight="1" x14ac:dyDescent="0.2"/>
    <row r="408" ht="13.5" customHeight="1" x14ac:dyDescent="0.2"/>
    <row r="409" ht="13.5" customHeight="1" x14ac:dyDescent="0.2"/>
    <row r="410" ht="13.5" customHeight="1" x14ac:dyDescent="0.2"/>
    <row r="411" ht="13.5" customHeight="1" x14ac:dyDescent="0.2"/>
    <row r="412" ht="13.5" customHeight="1" x14ac:dyDescent="0.2"/>
    <row r="413" ht="13.5" customHeight="1" x14ac:dyDescent="0.2"/>
    <row r="414" ht="13.5" customHeight="1" x14ac:dyDescent="0.2"/>
    <row r="415" ht="13.5" customHeight="1" x14ac:dyDescent="0.2"/>
    <row r="416" ht="13.5" customHeight="1" x14ac:dyDescent="0.2"/>
    <row r="417" ht="13.5" customHeight="1" x14ac:dyDescent="0.2"/>
    <row r="418" ht="13.5" customHeight="1" x14ac:dyDescent="0.2"/>
    <row r="419" ht="13.5" customHeight="1" x14ac:dyDescent="0.2"/>
    <row r="420" ht="13.5" customHeight="1" x14ac:dyDescent="0.2"/>
    <row r="421" ht="13.5" customHeight="1" x14ac:dyDescent="0.2"/>
    <row r="422" ht="13.5" customHeight="1" x14ac:dyDescent="0.2"/>
    <row r="423" ht="13.5" customHeight="1" x14ac:dyDescent="0.2"/>
    <row r="424" ht="13.5" customHeight="1" x14ac:dyDescent="0.2"/>
    <row r="425" ht="13.5" customHeight="1" x14ac:dyDescent="0.2"/>
    <row r="426" ht="13.5" customHeight="1" x14ac:dyDescent="0.2"/>
    <row r="427" ht="13.5" customHeight="1" x14ac:dyDescent="0.2"/>
    <row r="428" ht="13.5" customHeight="1" x14ac:dyDescent="0.2"/>
    <row r="429" ht="13.5" customHeight="1" x14ac:dyDescent="0.2"/>
    <row r="430" ht="13.5" customHeight="1" x14ac:dyDescent="0.2"/>
    <row r="431" ht="13.5" customHeight="1" x14ac:dyDescent="0.2"/>
    <row r="432" ht="13.5" customHeight="1" x14ac:dyDescent="0.2"/>
    <row r="433" ht="13.5" customHeight="1" x14ac:dyDescent="0.2"/>
    <row r="434" ht="13.5" customHeight="1" x14ac:dyDescent="0.2"/>
    <row r="435" ht="13.5" customHeight="1" x14ac:dyDescent="0.2"/>
    <row r="436" ht="13.5" customHeight="1" x14ac:dyDescent="0.2"/>
    <row r="437" ht="13.5" customHeight="1" x14ac:dyDescent="0.2"/>
    <row r="438" ht="13.5" customHeight="1" x14ac:dyDescent="0.2"/>
    <row r="439" ht="13.5" customHeight="1" x14ac:dyDescent="0.2"/>
    <row r="440" ht="13.5" customHeight="1" x14ac:dyDescent="0.2"/>
    <row r="441" ht="13.5" customHeight="1" x14ac:dyDescent="0.2"/>
    <row r="442" ht="13.5" customHeight="1" x14ac:dyDescent="0.2"/>
    <row r="443" ht="13.5" customHeight="1" x14ac:dyDescent="0.2"/>
    <row r="444" ht="13.5" customHeight="1" x14ac:dyDescent="0.2"/>
    <row r="445" ht="13.5" customHeight="1" x14ac:dyDescent="0.2"/>
    <row r="446" ht="13.5" customHeight="1" x14ac:dyDescent="0.2"/>
    <row r="447" ht="13.5" customHeight="1" x14ac:dyDescent="0.2"/>
    <row r="448" ht="13.5" customHeight="1" x14ac:dyDescent="0.2"/>
    <row r="449" ht="13.5" customHeight="1" x14ac:dyDescent="0.2"/>
    <row r="450" ht="13.5" customHeight="1" x14ac:dyDescent="0.2"/>
    <row r="451" ht="13.5" customHeight="1" x14ac:dyDescent="0.2"/>
    <row r="452" ht="13.5" customHeight="1" x14ac:dyDescent="0.2"/>
    <row r="453" ht="13.5" customHeight="1" x14ac:dyDescent="0.2"/>
    <row r="454" ht="13.5" customHeight="1" x14ac:dyDescent="0.2"/>
    <row r="455" ht="13.5" customHeight="1" x14ac:dyDescent="0.2"/>
    <row r="456" ht="13.5" customHeight="1" x14ac:dyDescent="0.2"/>
    <row r="457" ht="13.5" customHeight="1" x14ac:dyDescent="0.2"/>
    <row r="458" ht="13.5" customHeight="1" x14ac:dyDescent="0.2"/>
    <row r="459" ht="13.5" customHeight="1" x14ac:dyDescent="0.2"/>
    <row r="460" ht="13.5" customHeight="1" x14ac:dyDescent="0.2"/>
    <row r="461" ht="13.5" customHeight="1" x14ac:dyDescent="0.2"/>
    <row r="462" ht="13.5" customHeight="1" x14ac:dyDescent="0.2"/>
    <row r="463" ht="13.5" customHeight="1" x14ac:dyDescent="0.2"/>
    <row r="464" ht="13.5" customHeight="1" x14ac:dyDescent="0.2"/>
    <row r="465" ht="13.5" customHeight="1" x14ac:dyDescent="0.2"/>
    <row r="466" ht="13.5" customHeight="1" x14ac:dyDescent="0.2"/>
    <row r="467" ht="13.5" customHeight="1" x14ac:dyDescent="0.2"/>
    <row r="468" ht="13.5" customHeight="1" x14ac:dyDescent="0.2"/>
    <row r="469" ht="13.5" customHeight="1" x14ac:dyDescent="0.2"/>
    <row r="470" ht="13.5" customHeight="1" x14ac:dyDescent="0.2"/>
    <row r="471" ht="13.5" customHeight="1" x14ac:dyDescent="0.2"/>
    <row r="472" ht="13.5" customHeight="1" x14ac:dyDescent="0.2"/>
    <row r="473" ht="13.5" customHeight="1" x14ac:dyDescent="0.2"/>
    <row r="474" ht="13.5" customHeight="1" x14ac:dyDescent="0.2"/>
    <row r="475" ht="13.5" customHeight="1" x14ac:dyDescent="0.2"/>
    <row r="476" ht="13.5" customHeight="1" x14ac:dyDescent="0.2"/>
    <row r="477" ht="13.5" customHeight="1" x14ac:dyDescent="0.2"/>
    <row r="478" ht="13.5" customHeight="1" x14ac:dyDescent="0.2"/>
    <row r="479" ht="13.5" customHeight="1" x14ac:dyDescent="0.2"/>
    <row r="480" ht="13.5" customHeight="1" x14ac:dyDescent="0.2"/>
    <row r="481" ht="13.5" customHeight="1" x14ac:dyDescent="0.2"/>
    <row r="482" ht="13.5" customHeight="1" x14ac:dyDescent="0.2"/>
    <row r="483" ht="13.5" customHeight="1" x14ac:dyDescent="0.2"/>
    <row r="484" ht="13.5" customHeight="1" x14ac:dyDescent="0.2"/>
    <row r="485" ht="13.5" customHeight="1" x14ac:dyDescent="0.2"/>
    <row r="486" ht="13.5" customHeight="1" x14ac:dyDescent="0.2"/>
    <row r="487" ht="13.5" customHeight="1" x14ac:dyDescent="0.2"/>
    <row r="488" ht="13.5" customHeight="1" x14ac:dyDescent="0.2"/>
    <row r="489" ht="13.5" customHeight="1" x14ac:dyDescent="0.2"/>
    <row r="490" ht="13.5" customHeight="1" x14ac:dyDescent="0.2"/>
    <row r="491" ht="13.5" customHeight="1" x14ac:dyDescent="0.2"/>
    <row r="492" ht="13.5" customHeight="1" x14ac:dyDescent="0.2"/>
    <row r="493" ht="13.5" customHeight="1" x14ac:dyDescent="0.2"/>
    <row r="494" ht="13.5" customHeight="1" x14ac:dyDescent="0.2"/>
    <row r="495" ht="13.5" customHeight="1" x14ac:dyDescent="0.2"/>
    <row r="496" ht="13.5" customHeight="1" x14ac:dyDescent="0.2"/>
    <row r="497" ht="13.5" customHeight="1" x14ac:dyDescent="0.2"/>
    <row r="498" ht="13.5" customHeight="1" x14ac:dyDescent="0.2"/>
    <row r="499" ht="13.5" customHeight="1" x14ac:dyDescent="0.2"/>
    <row r="500" ht="13.5" customHeight="1" x14ac:dyDescent="0.2"/>
    <row r="501" ht="13.5" customHeight="1" x14ac:dyDescent="0.2"/>
    <row r="502" ht="13.5" customHeight="1" x14ac:dyDescent="0.2"/>
    <row r="503" ht="13.5" customHeight="1" x14ac:dyDescent="0.2"/>
    <row r="504" ht="13.5" customHeight="1" x14ac:dyDescent="0.2"/>
    <row r="505" ht="13.5" customHeight="1" x14ac:dyDescent="0.2"/>
    <row r="506" ht="13.5" customHeight="1" x14ac:dyDescent="0.2"/>
    <row r="507" ht="13.5" customHeight="1" x14ac:dyDescent="0.2"/>
    <row r="508" ht="13.5" customHeight="1" x14ac:dyDescent="0.2"/>
    <row r="509" ht="13.5" customHeight="1" x14ac:dyDescent="0.2"/>
    <row r="510" ht="13.5" customHeight="1" x14ac:dyDescent="0.2"/>
    <row r="511" ht="13.5" customHeight="1" x14ac:dyDescent="0.2"/>
    <row r="512" ht="13.5" customHeight="1" x14ac:dyDescent="0.2"/>
    <row r="513" ht="13.5" customHeight="1" x14ac:dyDescent="0.2"/>
    <row r="514" ht="13.5" customHeight="1" x14ac:dyDescent="0.2"/>
    <row r="515" ht="13.5" customHeight="1" x14ac:dyDescent="0.2"/>
    <row r="516" ht="13.5" customHeight="1" x14ac:dyDescent="0.2"/>
    <row r="517" ht="13.5" customHeight="1" x14ac:dyDescent="0.2"/>
    <row r="518" ht="13.5" customHeight="1" x14ac:dyDescent="0.2"/>
    <row r="519" ht="13.5" customHeight="1" x14ac:dyDescent="0.2"/>
    <row r="520" ht="13.5" customHeight="1" x14ac:dyDescent="0.2"/>
    <row r="521" ht="13.5" customHeight="1" x14ac:dyDescent="0.2"/>
    <row r="522" ht="13.5" customHeight="1" x14ac:dyDescent="0.2"/>
    <row r="523" ht="13.5" customHeight="1" x14ac:dyDescent="0.2"/>
    <row r="524" ht="13.5" customHeight="1" x14ac:dyDescent="0.2"/>
    <row r="525" ht="13.5" customHeight="1" x14ac:dyDescent="0.2"/>
    <row r="526" ht="13.5" customHeight="1" x14ac:dyDescent="0.2"/>
    <row r="527" ht="13.5" customHeight="1" x14ac:dyDescent="0.2"/>
    <row r="528" ht="13.5" customHeight="1" x14ac:dyDescent="0.2"/>
    <row r="529" ht="13.5" customHeight="1" x14ac:dyDescent="0.2"/>
    <row r="530" ht="13.5" customHeight="1" x14ac:dyDescent="0.2"/>
    <row r="531" ht="13.5" customHeight="1" x14ac:dyDescent="0.2"/>
    <row r="532" ht="13.5" customHeight="1" x14ac:dyDescent="0.2"/>
    <row r="533" ht="13.5" customHeight="1" x14ac:dyDescent="0.2"/>
    <row r="534" ht="13.5" customHeight="1" x14ac:dyDescent="0.2"/>
    <row r="535" ht="13.5" customHeight="1" x14ac:dyDescent="0.2"/>
    <row r="536" ht="13.5" customHeight="1" x14ac:dyDescent="0.2"/>
    <row r="537" ht="13.5" customHeight="1" x14ac:dyDescent="0.2"/>
    <row r="538" ht="13.5" customHeight="1" x14ac:dyDescent="0.2"/>
    <row r="539" ht="13.5" customHeight="1" x14ac:dyDescent="0.2"/>
    <row r="540" ht="13.5" customHeight="1" x14ac:dyDescent="0.2"/>
    <row r="541" ht="13.5" customHeight="1" x14ac:dyDescent="0.2"/>
    <row r="542" ht="13.5" customHeight="1" x14ac:dyDescent="0.2"/>
    <row r="543" ht="13.5" customHeight="1" x14ac:dyDescent="0.2"/>
    <row r="544" ht="13.5" customHeight="1" x14ac:dyDescent="0.2"/>
    <row r="545" ht="13.5" customHeight="1" x14ac:dyDescent="0.2"/>
    <row r="546" ht="13.5" customHeight="1" x14ac:dyDescent="0.2"/>
    <row r="547" ht="13.5" customHeight="1" x14ac:dyDescent="0.2"/>
    <row r="548" ht="13.5" customHeight="1" x14ac:dyDescent="0.2"/>
    <row r="549" ht="13.5" customHeight="1" x14ac:dyDescent="0.2"/>
    <row r="550" ht="13.5" customHeight="1" x14ac:dyDescent="0.2"/>
    <row r="551" ht="13.5" customHeight="1" x14ac:dyDescent="0.2"/>
    <row r="552" ht="13.5" customHeight="1" x14ac:dyDescent="0.2"/>
    <row r="553" ht="13.5" customHeight="1" x14ac:dyDescent="0.2"/>
    <row r="554" ht="13.5" customHeight="1" x14ac:dyDescent="0.2"/>
    <row r="555" ht="13.5" customHeight="1" x14ac:dyDescent="0.2"/>
    <row r="556" ht="13.5" customHeight="1" x14ac:dyDescent="0.2"/>
    <row r="557" ht="13.5" customHeight="1" x14ac:dyDescent="0.2"/>
    <row r="558" ht="13.5" customHeight="1" x14ac:dyDescent="0.2"/>
    <row r="559" ht="13.5" customHeight="1" x14ac:dyDescent="0.2"/>
    <row r="560" ht="13.5" customHeight="1" x14ac:dyDescent="0.2"/>
    <row r="561" ht="13.5" customHeight="1" x14ac:dyDescent="0.2"/>
    <row r="562" ht="13.5" customHeight="1" x14ac:dyDescent="0.2"/>
    <row r="563" ht="13.5" customHeight="1" x14ac:dyDescent="0.2"/>
    <row r="564" ht="13.5" customHeight="1" x14ac:dyDescent="0.2"/>
    <row r="565" ht="13.5" customHeight="1" x14ac:dyDescent="0.2"/>
    <row r="566" ht="13.5" customHeight="1" x14ac:dyDescent="0.2"/>
    <row r="567" ht="13.5" customHeight="1" x14ac:dyDescent="0.2"/>
    <row r="568" ht="13.5" customHeight="1" x14ac:dyDescent="0.2"/>
    <row r="569" ht="13.5" customHeight="1" x14ac:dyDescent="0.2"/>
    <row r="570" ht="13.5" customHeight="1" x14ac:dyDescent="0.2"/>
    <row r="571" ht="13.5" customHeight="1" x14ac:dyDescent="0.2"/>
    <row r="572" ht="13.5" customHeight="1" x14ac:dyDescent="0.2"/>
    <row r="573" ht="13.5" customHeight="1" x14ac:dyDescent="0.2"/>
    <row r="574" ht="13.5" customHeight="1" x14ac:dyDescent="0.2"/>
    <row r="575" ht="13.5" customHeight="1" x14ac:dyDescent="0.2"/>
    <row r="576" ht="13.5" customHeight="1" x14ac:dyDescent="0.2"/>
    <row r="577" ht="13.5" customHeight="1" x14ac:dyDescent="0.2"/>
    <row r="578" ht="13.5" customHeight="1" x14ac:dyDescent="0.2"/>
    <row r="579" ht="13.5" customHeight="1" x14ac:dyDescent="0.2"/>
    <row r="580" ht="13.5" customHeight="1" x14ac:dyDescent="0.2"/>
    <row r="581" ht="13.5" customHeight="1" x14ac:dyDescent="0.2"/>
    <row r="582" ht="13.5" customHeight="1" x14ac:dyDescent="0.2"/>
    <row r="583" ht="13.5" customHeight="1" x14ac:dyDescent="0.2"/>
    <row r="584" ht="13.5" customHeight="1" x14ac:dyDescent="0.2"/>
    <row r="585" ht="13.5" customHeight="1" x14ac:dyDescent="0.2"/>
    <row r="586" ht="13.5" customHeight="1" x14ac:dyDescent="0.2"/>
    <row r="587" ht="13.5" customHeight="1" x14ac:dyDescent="0.2"/>
    <row r="588" ht="13.5" customHeight="1" x14ac:dyDescent="0.2"/>
    <row r="589" ht="13.5" customHeight="1" x14ac:dyDescent="0.2"/>
    <row r="590" ht="13.5" customHeight="1" x14ac:dyDescent="0.2"/>
    <row r="591" ht="13.5" customHeight="1" x14ac:dyDescent="0.2"/>
    <row r="592" ht="13.5" customHeight="1" x14ac:dyDescent="0.2"/>
    <row r="593" ht="13.5" customHeight="1" x14ac:dyDescent="0.2"/>
    <row r="594" ht="13.5" customHeight="1" x14ac:dyDescent="0.2"/>
    <row r="595" ht="13.5" customHeight="1" x14ac:dyDescent="0.2"/>
    <row r="596" ht="13.5" customHeight="1" x14ac:dyDescent="0.2"/>
    <row r="597" ht="13.5" customHeight="1" x14ac:dyDescent="0.2"/>
    <row r="598" ht="13.5" customHeight="1" x14ac:dyDescent="0.2"/>
    <row r="599" ht="13.5" customHeight="1" x14ac:dyDescent="0.2"/>
    <row r="600" ht="13.5" customHeight="1" x14ac:dyDescent="0.2"/>
    <row r="601" ht="13.5" customHeight="1" x14ac:dyDescent="0.2"/>
    <row r="602" ht="13.5" customHeight="1" x14ac:dyDescent="0.2"/>
    <row r="603" ht="13.5" customHeight="1" x14ac:dyDescent="0.2"/>
    <row r="604" ht="13.5" customHeight="1" x14ac:dyDescent="0.2"/>
    <row r="605" ht="13.5" customHeight="1" x14ac:dyDescent="0.2"/>
    <row r="606" ht="13.5" customHeight="1" x14ac:dyDescent="0.2"/>
    <row r="607" ht="13.5" customHeight="1" x14ac:dyDescent="0.2"/>
    <row r="608" ht="13.5" customHeight="1" x14ac:dyDescent="0.2"/>
    <row r="609" ht="13.5" customHeight="1" x14ac:dyDescent="0.2"/>
    <row r="610" ht="13.5" customHeight="1" x14ac:dyDescent="0.2"/>
    <row r="611" ht="13.5" customHeight="1" x14ac:dyDescent="0.2"/>
    <row r="612" ht="13.5" customHeight="1" x14ac:dyDescent="0.2"/>
    <row r="613" ht="13.5" customHeight="1" x14ac:dyDescent="0.2"/>
    <row r="614" ht="13.5" customHeight="1" x14ac:dyDescent="0.2"/>
    <row r="615" ht="13.5" customHeight="1" x14ac:dyDescent="0.2"/>
    <row r="616" ht="13.5" customHeight="1" x14ac:dyDescent="0.2"/>
    <row r="617" ht="13.5" customHeight="1" x14ac:dyDescent="0.2"/>
    <row r="618" ht="13.5" customHeight="1" x14ac:dyDescent="0.2"/>
    <row r="619" ht="13.5" customHeight="1" x14ac:dyDescent="0.2"/>
    <row r="620" ht="13.5" customHeight="1" x14ac:dyDescent="0.2"/>
    <row r="621" ht="13.5" customHeight="1" x14ac:dyDescent="0.2"/>
    <row r="622" ht="13.5" customHeight="1" x14ac:dyDescent="0.2"/>
    <row r="623" ht="13.5" customHeight="1" x14ac:dyDescent="0.2"/>
    <row r="624" ht="13.5" customHeight="1" x14ac:dyDescent="0.2"/>
    <row r="625" ht="13.5" customHeight="1" x14ac:dyDescent="0.2"/>
    <row r="626" ht="13.5" customHeight="1" x14ac:dyDescent="0.2"/>
    <row r="627" ht="13.5" customHeight="1" x14ac:dyDescent="0.2"/>
    <row r="628" ht="13.5" customHeight="1" x14ac:dyDescent="0.2"/>
    <row r="629" ht="13.5" customHeight="1" x14ac:dyDescent="0.2"/>
    <row r="630" ht="13.5" customHeight="1" x14ac:dyDescent="0.2"/>
    <row r="631" ht="13.5" customHeight="1" x14ac:dyDescent="0.2"/>
    <row r="632" ht="13.5" customHeight="1" x14ac:dyDescent="0.2"/>
    <row r="633" ht="13.5" customHeight="1" x14ac:dyDescent="0.2"/>
    <row r="634" ht="13.5" customHeight="1" x14ac:dyDescent="0.2"/>
    <row r="635" ht="13.5" customHeight="1" x14ac:dyDescent="0.2"/>
    <row r="636" ht="13.5" customHeight="1" x14ac:dyDescent="0.2"/>
    <row r="637" ht="13.5" customHeight="1" x14ac:dyDescent="0.2"/>
    <row r="638" ht="13.5" customHeight="1" x14ac:dyDescent="0.2"/>
    <row r="639" ht="13.5" customHeight="1" x14ac:dyDescent="0.2"/>
    <row r="640" ht="13.5" customHeight="1" x14ac:dyDescent="0.2"/>
    <row r="641" ht="13.5" customHeight="1" x14ac:dyDescent="0.2"/>
    <row r="642" ht="13.5" customHeight="1" x14ac:dyDescent="0.2"/>
    <row r="643" ht="13.5" customHeight="1" x14ac:dyDescent="0.2"/>
    <row r="644" ht="13.5" customHeight="1" x14ac:dyDescent="0.2"/>
    <row r="645" ht="13.5" customHeight="1" x14ac:dyDescent="0.2"/>
    <row r="646" ht="13.5" customHeight="1" x14ac:dyDescent="0.2"/>
    <row r="647" ht="13.5" customHeight="1" x14ac:dyDescent="0.2"/>
    <row r="648" ht="13.5" customHeight="1" x14ac:dyDescent="0.2"/>
    <row r="649" ht="13.5" customHeight="1" x14ac:dyDescent="0.2"/>
    <row r="650" ht="13.5" customHeight="1" x14ac:dyDescent="0.2"/>
    <row r="651" ht="13.5" customHeight="1" x14ac:dyDescent="0.2"/>
    <row r="652" ht="13.5" customHeight="1" x14ac:dyDescent="0.2"/>
    <row r="653" ht="13.5" customHeight="1" x14ac:dyDescent="0.2"/>
    <row r="654" ht="13.5" customHeight="1" x14ac:dyDescent="0.2"/>
    <row r="655" ht="13.5" customHeight="1" x14ac:dyDescent="0.2"/>
    <row r="656" ht="13.5" customHeight="1" x14ac:dyDescent="0.2"/>
    <row r="657" ht="13.5" customHeight="1" x14ac:dyDescent="0.2"/>
    <row r="658" ht="13.5" customHeight="1" x14ac:dyDescent="0.2"/>
    <row r="659" ht="13.5" customHeight="1" x14ac:dyDescent="0.2"/>
    <row r="660" ht="13.5" customHeight="1" x14ac:dyDescent="0.2"/>
    <row r="661" ht="13.5" customHeight="1" x14ac:dyDescent="0.2"/>
    <row r="662" ht="13.5" customHeight="1" x14ac:dyDescent="0.2"/>
    <row r="663" ht="13.5" customHeight="1" x14ac:dyDescent="0.2"/>
    <row r="664" ht="13.5" customHeight="1" x14ac:dyDescent="0.2"/>
    <row r="665" ht="13.5" customHeight="1" x14ac:dyDescent="0.2"/>
    <row r="666" ht="13.5" customHeight="1" x14ac:dyDescent="0.2"/>
    <row r="667" ht="13.5" customHeight="1" x14ac:dyDescent="0.2"/>
    <row r="668" ht="13.5" customHeight="1" x14ac:dyDescent="0.2"/>
    <row r="669" ht="13.5" customHeight="1" x14ac:dyDescent="0.2"/>
    <row r="670" ht="13.5" customHeight="1" x14ac:dyDescent="0.2"/>
    <row r="671" ht="13.5" customHeight="1" x14ac:dyDescent="0.2"/>
    <row r="672" ht="13.5" customHeight="1" x14ac:dyDescent="0.2"/>
    <row r="673" ht="13.5" customHeight="1" x14ac:dyDescent="0.2"/>
    <row r="674" ht="13.5" customHeight="1" x14ac:dyDescent="0.2"/>
    <row r="675" ht="13.5" customHeight="1" x14ac:dyDescent="0.2"/>
    <row r="676" ht="13.5" customHeight="1" x14ac:dyDescent="0.2"/>
    <row r="677" ht="13.5" customHeight="1" x14ac:dyDescent="0.2"/>
    <row r="678" ht="13.5" customHeight="1" x14ac:dyDescent="0.2"/>
    <row r="679" ht="13.5" customHeight="1" x14ac:dyDescent="0.2"/>
    <row r="680" ht="13.5" customHeight="1" x14ac:dyDescent="0.2"/>
    <row r="681" ht="13.5" customHeight="1" x14ac:dyDescent="0.2"/>
    <row r="682" ht="13.5" customHeight="1" x14ac:dyDescent="0.2"/>
    <row r="683" ht="13.5" customHeight="1" x14ac:dyDescent="0.2"/>
    <row r="684" ht="13.5" customHeight="1" x14ac:dyDescent="0.2"/>
    <row r="685" ht="13.5" customHeight="1" x14ac:dyDescent="0.2"/>
    <row r="686" ht="13.5" customHeight="1" x14ac:dyDescent="0.2"/>
    <row r="687" ht="13.5" customHeight="1" x14ac:dyDescent="0.2"/>
    <row r="688" ht="13.5" customHeight="1" x14ac:dyDescent="0.2"/>
    <row r="689" ht="13.5" customHeight="1" x14ac:dyDescent="0.2"/>
    <row r="690" ht="13.5" customHeight="1" x14ac:dyDescent="0.2"/>
    <row r="691" ht="13.5" customHeight="1" x14ac:dyDescent="0.2"/>
    <row r="692" ht="13.5" customHeight="1" x14ac:dyDescent="0.2"/>
    <row r="693" ht="13.5" customHeight="1" x14ac:dyDescent="0.2"/>
    <row r="694" ht="13.5" customHeight="1" x14ac:dyDescent="0.2"/>
    <row r="695" ht="13.5" customHeight="1" x14ac:dyDescent="0.2"/>
    <row r="696" ht="13.5" customHeight="1" x14ac:dyDescent="0.2"/>
    <row r="697" ht="13.5" customHeight="1" x14ac:dyDescent="0.2"/>
    <row r="698" ht="13.5" customHeight="1" x14ac:dyDescent="0.2"/>
    <row r="699" ht="13.5" customHeight="1" x14ac:dyDescent="0.2"/>
    <row r="700" ht="13.5" customHeight="1" x14ac:dyDescent="0.2"/>
    <row r="701" ht="13.5" customHeight="1" x14ac:dyDescent="0.2"/>
    <row r="702" ht="13.5" customHeight="1" x14ac:dyDescent="0.2"/>
    <row r="703" ht="13.5" customHeight="1" x14ac:dyDescent="0.2"/>
    <row r="704" ht="13.5" customHeight="1" x14ac:dyDescent="0.2"/>
    <row r="705" ht="13.5" customHeight="1" x14ac:dyDescent="0.2"/>
    <row r="706" ht="13.5" customHeight="1" x14ac:dyDescent="0.2"/>
    <row r="707" ht="13.5" customHeight="1" x14ac:dyDescent="0.2"/>
    <row r="708" ht="13.5" customHeight="1" x14ac:dyDescent="0.2"/>
    <row r="709" ht="13.5" customHeight="1" x14ac:dyDescent="0.2"/>
    <row r="710" ht="13.5" customHeight="1" x14ac:dyDescent="0.2"/>
    <row r="711" ht="13.5" customHeight="1" x14ac:dyDescent="0.2"/>
    <row r="712" ht="13.5" customHeight="1" x14ac:dyDescent="0.2"/>
    <row r="713" ht="13.5" customHeight="1" x14ac:dyDescent="0.2"/>
    <row r="714" ht="13.5" customHeight="1" x14ac:dyDescent="0.2"/>
    <row r="715" ht="13.5" customHeight="1" x14ac:dyDescent="0.2"/>
    <row r="716" ht="13.5" customHeight="1" x14ac:dyDescent="0.2"/>
    <row r="717" ht="13.5" customHeight="1" x14ac:dyDescent="0.2"/>
    <row r="718" ht="13.5" customHeight="1" x14ac:dyDescent="0.2"/>
    <row r="719" ht="13.5" customHeight="1" x14ac:dyDescent="0.2"/>
    <row r="720" ht="13.5" customHeight="1" x14ac:dyDescent="0.2"/>
    <row r="721" ht="13.5" customHeight="1" x14ac:dyDescent="0.2"/>
    <row r="722" ht="13.5" customHeight="1" x14ac:dyDescent="0.2"/>
    <row r="723" ht="13.5" customHeight="1" x14ac:dyDescent="0.2"/>
    <row r="724" ht="13.5" customHeight="1" x14ac:dyDescent="0.2"/>
    <row r="725" ht="13.5" customHeight="1" x14ac:dyDescent="0.2"/>
    <row r="726" ht="13.5" customHeight="1" x14ac:dyDescent="0.2"/>
    <row r="727" ht="13.5" customHeight="1" x14ac:dyDescent="0.2"/>
    <row r="728" ht="13.5" customHeight="1" x14ac:dyDescent="0.2"/>
    <row r="729" ht="13.5" customHeight="1" x14ac:dyDescent="0.2"/>
    <row r="730" ht="13.5" customHeight="1" x14ac:dyDescent="0.2"/>
    <row r="731" ht="13.5" customHeight="1" x14ac:dyDescent="0.2"/>
    <row r="732" ht="13.5" customHeight="1" x14ac:dyDescent="0.2"/>
    <row r="733" ht="13.5" customHeight="1" x14ac:dyDescent="0.2"/>
    <row r="734" ht="13.5" customHeight="1" x14ac:dyDescent="0.2"/>
    <row r="735" ht="13.5" customHeight="1" x14ac:dyDescent="0.2"/>
    <row r="736" ht="13.5" customHeight="1" x14ac:dyDescent="0.2"/>
    <row r="737" ht="13.5" customHeight="1" x14ac:dyDescent="0.2"/>
    <row r="738" ht="13.5" customHeight="1" x14ac:dyDescent="0.2"/>
    <row r="739" ht="13.5" customHeight="1" x14ac:dyDescent="0.2"/>
    <row r="740" ht="13.5" customHeight="1" x14ac:dyDescent="0.2"/>
    <row r="741" ht="13.5" customHeight="1" x14ac:dyDescent="0.2"/>
    <row r="742" ht="13.5" customHeight="1" x14ac:dyDescent="0.2"/>
    <row r="743" ht="13.5" customHeight="1" x14ac:dyDescent="0.2"/>
    <row r="744" ht="13.5" customHeight="1" x14ac:dyDescent="0.2"/>
    <row r="745" ht="13.5" customHeight="1" x14ac:dyDescent="0.2"/>
    <row r="746" ht="13.5" customHeight="1" x14ac:dyDescent="0.2"/>
    <row r="747" ht="13.5" customHeight="1" x14ac:dyDescent="0.2"/>
    <row r="748" ht="13.5" customHeight="1" x14ac:dyDescent="0.2"/>
    <row r="749" ht="13.5" customHeight="1" x14ac:dyDescent="0.2"/>
    <row r="750" ht="13.5" customHeight="1" x14ac:dyDescent="0.2"/>
    <row r="751" ht="13.5" customHeight="1" x14ac:dyDescent="0.2"/>
    <row r="752" ht="13.5" customHeight="1" x14ac:dyDescent="0.2"/>
    <row r="753" ht="13.5" customHeight="1" x14ac:dyDescent="0.2"/>
    <row r="754" ht="13.5" customHeight="1" x14ac:dyDescent="0.2"/>
    <row r="755" ht="13.5" customHeight="1" x14ac:dyDescent="0.2"/>
    <row r="756" ht="13.5" customHeight="1" x14ac:dyDescent="0.2"/>
    <row r="757" ht="13.5" customHeight="1" x14ac:dyDescent="0.2"/>
    <row r="758" ht="13.5" customHeight="1" x14ac:dyDescent="0.2"/>
    <row r="759" ht="13.5" customHeight="1" x14ac:dyDescent="0.2"/>
    <row r="760" ht="13.5" customHeight="1" x14ac:dyDescent="0.2"/>
    <row r="761" ht="13.5" customHeight="1" x14ac:dyDescent="0.2"/>
    <row r="762" ht="13.5" customHeight="1" x14ac:dyDescent="0.2"/>
    <row r="763" ht="13.5" customHeight="1" x14ac:dyDescent="0.2"/>
    <row r="764" ht="13.5" customHeight="1" x14ac:dyDescent="0.2"/>
    <row r="765" ht="13.5" customHeight="1" x14ac:dyDescent="0.2"/>
    <row r="766" ht="13.5" customHeight="1" x14ac:dyDescent="0.2"/>
    <row r="767" ht="13.5" customHeight="1" x14ac:dyDescent="0.2"/>
    <row r="768" ht="13.5" customHeight="1" x14ac:dyDescent="0.2"/>
    <row r="769" ht="13.5" customHeight="1" x14ac:dyDescent="0.2"/>
    <row r="770" ht="13.5" customHeight="1" x14ac:dyDescent="0.2"/>
    <row r="771" ht="13.5" customHeight="1" x14ac:dyDescent="0.2"/>
    <row r="772" ht="13.5" customHeight="1" x14ac:dyDescent="0.2"/>
    <row r="773" ht="13.5" customHeight="1" x14ac:dyDescent="0.2"/>
    <row r="774" ht="13.5" customHeight="1" x14ac:dyDescent="0.2"/>
    <row r="775" ht="13.5" customHeight="1" x14ac:dyDescent="0.2"/>
    <row r="776" ht="13.5" customHeight="1" x14ac:dyDescent="0.2"/>
    <row r="777" ht="13.5" customHeight="1" x14ac:dyDescent="0.2"/>
    <row r="778" ht="13.5" customHeight="1" x14ac:dyDescent="0.2"/>
    <row r="779" ht="13.5" customHeight="1" x14ac:dyDescent="0.2"/>
    <row r="780" ht="13.5" customHeight="1" x14ac:dyDescent="0.2"/>
    <row r="781" ht="13.5" customHeight="1" x14ac:dyDescent="0.2"/>
    <row r="782" ht="13.5" customHeight="1" x14ac:dyDescent="0.2"/>
    <row r="783" ht="13.5" customHeight="1" x14ac:dyDescent="0.2"/>
    <row r="784" ht="13.5" customHeight="1" x14ac:dyDescent="0.2"/>
    <row r="785" ht="13.5" customHeight="1" x14ac:dyDescent="0.2"/>
    <row r="786" ht="13.5" customHeight="1" x14ac:dyDescent="0.2"/>
    <row r="787" ht="13.5" customHeight="1" x14ac:dyDescent="0.2"/>
    <row r="788" ht="13.5" customHeight="1" x14ac:dyDescent="0.2"/>
    <row r="789" ht="13.5" customHeight="1" x14ac:dyDescent="0.2"/>
    <row r="790" ht="13.5" customHeight="1" x14ac:dyDescent="0.2"/>
    <row r="791" ht="13.5" customHeight="1" x14ac:dyDescent="0.2"/>
    <row r="792" ht="13.5" customHeight="1" x14ac:dyDescent="0.2"/>
    <row r="793" ht="13.5" customHeight="1" x14ac:dyDescent="0.2"/>
    <row r="794" ht="13.5" customHeight="1" x14ac:dyDescent="0.2"/>
    <row r="795" ht="13.5" customHeight="1" x14ac:dyDescent="0.2"/>
    <row r="796" ht="13.5" customHeight="1" x14ac:dyDescent="0.2"/>
    <row r="797" ht="13.5" customHeight="1" x14ac:dyDescent="0.2"/>
    <row r="798" ht="13.5" customHeight="1" x14ac:dyDescent="0.2"/>
    <row r="799" ht="13.5" customHeight="1" x14ac:dyDescent="0.2"/>
    <row r="800" ht="13.5" customHeight="1" x14ac:dyDescent="0.2"/>
    <row r="801" ht="13.5" customHeight="1" x14ac:dyDescent="0.2"/>
    <row r="802" ht="13.5" customHeight="1" x14ac:dyDescent="0.2"/>
    <row r="803" ht="13.5" customHeight="1" x14ac:dyDescent="0.2"/>
    <row r="804" ht="13.5" customHeight="1" x14ac:dyDescent="0.2"/>
    <row r="805" ht="13.5" customHeight="1" x14ac:dyDescent="0.2"/>
    <row r="806" ht="13.5" customHeight="1" x14ac:dyDescent="0.2"/>
    <row r="807" ht="13.5" customHeight="1" x14ac:dyDescent="0.2"/>
    <row r="808" ht="13.5" customHeight="1" x14ac:dyDescent="0.2"/>
    <row r="809" ht="13.5" customHeight="1" x14ac:dyDescent="0.2"/>
    <row r="810" ht="13.5" customHeight="1" x14ac:dyDescent="0.2"/>
    <row r="811" ht="13.5" customHeight="1" x14ac:dyDescent="0.2"/>
    <row r="812" ht="13.5" customHeight="1" x14ac:dyDescent="0.2"/>
    <row r="813" ht="13.5" customHeight="1" x14ac:dyDescent="0.2"/>
    <row r="814" ht="13.5" customHeight="1" x14ac:dyDescent="0.2"/>
    <row r="815" ht="13.5" customHeight="1" x14ac:dyDescent="0.2"/>
    <row r="816" ht="13.5" customHeight="1" x14ac:dyDescent="0.2"/>
    <row r="817" ht="13.5" customHeight="1" x14ac:dyDescent="0.2"/>
    <row r="818" ht="13.5" customHeight="1" x14ac:dyDescent="0.2"/>
    <row r="819" ht="13.5" customHeight="1" x14ac:dyDescent="0.2"/>
    <row r="820" ht="13.5" customHeight="1" x14ac:dyDescent="0.2"/>
    <row r="821" ht="13.5" customHeight="1" x14ac:dyDescent="0.2"/>
    <row r="822" ht="13.5" customHeight="1" x14ac:dyDescent="0.2"/>
    <row r="823" ht="13.5" customHeight="1" x14ac:dyDescent="0.2"/>
    <row r="824" ht="13.5" customHeight="1" x14ac:dyDescent="0.2"/>
    <row r="825" ht="13.5" customHeight="1" x14ac:dyDescent="0.2"/>
    <row r="826" ht="13.5" customHeight="1" x14ac:dyDescent="0.2"/>
    <row r="827" ht="13.5" customHeight="1" x14ac:dyDescent="0.2"/>
    <row r="828" ht="13.5" customHeight="1" x14ac:dyDescent="0.2"/>
    <row r="829" ht="13.5" customHeight="1" x14ac:dyDescent="0.2"/>
    <row r="830" ht="13.5" customHeight="1" x14ac:dyDescent="0.2"/>
    <row r="831" ht="13.5" customHeight="1" x14ac:dyDescent="0.2"/>
    <row r="832" ht="13.5" customHeight="1" x14ac:dyDescent="0.2"/>
    <row r="833" ht="13.5" customHeight="1" x14ac:dyDescent="0.2"/>
    <row r="834" ht="13.5" customHeight="1" x14ac:dyDescent="0.2"/>
    <row r="835" ht="13.5" customHeight="1" x14ac:dyDescent="0.2"/>
    <row r="836" ht="13.5" customHeight="1" x14ac:dyDescent="0.2"/>
    <row r="837" ht="13.5" customHeight="1" x14ac:dyDescent="0.2"/>
    <row r="838" ht="13.5" customHeight="1" x14ac:dyDescent="0.2"/>
    <row r="839" ht="13.5" customHeight="1" x14ac:dyDescent="0.2"/>
    <row r="840" ht="13.5" customHeight="1" x14ac:dyDescent="0.2"/>
    <row r="841" ht="13.5" customHeight="1" x14ac:dyDescent="0.2"/>
    <row r="842" ht="13.5" customHeight="1" x14ac:dyDescent="0.2"/>
    <row r="843" ht="13.5" customHeight="1" x14ac:dyDescent="0.2"/>
    <row r="844" ht="13.5" customHeight="1" x14ac:dyDescent="0.2"/>
    <row r="845" ht="13.5" customHeight="1" x14ac:dyDescent="0.2"/>
    <row r="846" ht="13.5" customHeight="1" x14ac:dyDescent="0.2"/>
    <row r="847" ht="13.5" customHeight="1" x14ac:dyDescent="0.2"/>
    <row r="848" ht="13.5" customHeight="1" x14ac:dyDescent="0.2"/>
    <row r="849" ht="13.5" customHeight="1" x14ac:dyDescent="0.2"/>
    <row r="850" ht="13.5" customHeight="1" x14ac:dyDescent="0.2"/>
    <row r="851" ht="13.5" customHeight="1" x14ac:dyDescent="0.2"/>
    <row r="852" ht="13.5" customHeight="1" x14ac:dyDescent="0.2"/>
    <row r="853" ht="13.5" customHeight="1" x14ac:dyDescent="0.2"/>
    <row r="854" ht="13.5" customHeight="1" x14ac:dyDescent="0.2"/>
    <row r="855" ht="13.5" customHeight="1" x14ac:dyDescent="0.2"/>
    <row r="856" ht="13.5" customHeight="1" x14ac:dyDescent="0.2"/>
    <row r="857" ht="13.5" customHeight="1" x14ac:dyDescent="0.2"/>
    <row r="858" ht="13.5" customHeight="1" x14ac:dyDescent="0.2"/>
    <row r="859" ht="13.5" customHeight="1" x14ac:dyDescent="0.2"/>
    <row r="860" ht="13.5" customHeight="1" x14ac:dyDescent="0.2"/>
    <row r="861" ht="13.5" customHeight="1" x14ac:dyDescent="0.2"/>
    <row r="862" ht="13.5" customHeight="1" x14ac:dyDescent="0.2"/>
    <row r="863" ht="13.5" customHeight="1" x14ac:dyDescent="0.2"/>
    <row r="864" ht="13.5" customHeight="1" x14ac:dyDescent="0.2"/>
    <row r="865" ht="13.5" customHeight="1" x14ac:dyDescent="0.2"/>
    <row r="866" ht="13.5" customHeight="1" x14ac:dyDescent="0.2"/>
    <row r="867" ht="13.5" customHeight="1" x14ac:dyDescent="0.2"/>
    <row r="868" ht="13.5" customHeight="1" x14ac:dyDescent="0.2"/>
    <row r="869" ht="13.5" customHeight="1" x14ac:dyDescent="0.2"/>
    <row r="870" ht="13.5" customHeight="1" x14ac:dyDescent="0.2"/>
    <row r="871" ht="13.5" customHeight="1" x14ac:dyDescent="0.2"/>
    <row r="872" ht="13.5" customHeight="1" x14ac:dyDescent="0.2"/>
    <row r="873" ht="13.5" customHeight="1" x14ac:dyDescent="0.2"/>
    <row r="874" ht="13.5" customHeight="1" x14ac:dyDescent="0.2"/>
    <row r="875" ht="13.5" customHeight="1" x14ac:dyDescent="0.2"/>
    <row r="876" ht="13.5" customHeight="1" x14ac:dyDescent="0.2"/>
    <row r="877" ht="13.5" customHeight="1" x14ac:dyDescent="0.2"/>
    <row r="878" ht="13.5" customHeight="1" x14ac:dyDescent="0.2"/>
    <row r="879" ht="13.5" customHeight="1" x14ac:dyDescent="0.2"/>
    <row r="880" ht="13.5" customHeight="1" x14ac:dyDescent="0.2"/>
    <row r="881" ht="13.5" customHeight="1" x14ac:dyDescent="0.2"/>
    <row r="882" ht="13.5" customHeight="1" x14ac:dyDescent="0.2"/>
    <row r="883" ht="13.5" customHeight="1" x14ac:dyDescent="0.2"/>
    <row r="884" ht="13.5" customHeight="1" x14ac:dyDescent="0.2"/>
    <row r="885" ht="13.5" customHeight="1" x14ac:dyDescent="0.2"/>
    <row r="886" ht="13.5" customHeight="1" x14ac:dyDescent="0.2"/>
    <row r="887" ht="13.5" customHeight="1" x14ac:dyDescent="0.2"/>
    <row r="888" ht="13.5" customHeight="1" x14ac:dyDescent="0.2"/>
    <row r="889" ht="13.5" customHeight="1" x14ac:dyDescent="0.2"/>
    <row r="890" ht="13.5" customHeight="1" x14ac:dyDescent="0.2"/>
    <row r="891" ht="13.5" customHeight="1" x14ac:dyDescent="0.2"/>
    <row r="892" ht="13.5" customHeight="1" x14ac:dyDescent="0.2"/>
    <row r="893" ht="13.5" customHeight="1" x14ac:dyDescent="0.2"/>
    <row r="894" ht="13.5" customHeight="1" x14ac:dyDescent="0.2"/>
    <row r="895" ht="13.5" customHeight="1" x14ac:dyDescent="0.2"/>
    <row r="896" ht="13.5" customHeight="1" x14ac:dyDescent="0.2"/>
    <row r="897" ht="13.5" customHeight="1" x14ac:dyDescent="0.2"/>
    <row r="898" ht="13.5" customHeight="1" x14ac:dyDescent="0.2"/>
    <row r="899" ht="13.5" customHeight="1" x14ac:dyDescent="0.2"/>
    <row r="900" ht="13.5" customHeight="1" x14ac:dyDescent="0.2"/>
    <row r="901" ht="13.5" customHeight="1" x14ac:dyDescent="0.2"/>
    <row r="902" ht="13.5" customHeight="1" x14ac:dyDescent="0.2"/>
    <row r="903" ht="13.5" customHeight="1" x14ac:dyDescent="0.2"/>
    <row r="904" ht="13.5" customHeight="1" x14ac:dyDescent="0.2"/>
    <row r="905" ht="13.5" customHeight="1" x14ac:dyDescent="0.2"/>
    <row r="906" ht="13.5" customHeight="1" x14ac:dyDescent="0.2"/>
    <row r="907" ht="13.5" customHeight="1" x14ac:dyDescent="0.2"/>
    <row r="908" ht="13.5" customHeight="1" x14ac:dyDescent="0.2"/>
    <row r="909" ht="13.5" customHeight="1" x14ac:dyDescent="0.2"/>
    <row r="910" ht="13.5" customHeight="1" x14ac:dyDescent="0.2"/>
    <row r="911" ht="13.5" customHeight="1" x14ac:dyDescent="0.2"/>
    <row r="912" ht="13.5" customHeight="1" x14ac:dyDescent="0.2"/>
    <row r="913" ht="13.5" customHeight="1" x14ac:dyDescent="0.2"/>
    <row r="914" ht="13.5" customHeight="1" x14ac:dyDescent="0.2"/>
    <row r="915" ht="13.5" customHeight="1" x14ac:dyDescent="0.2"/>
    <row r="916" ht="13.5" customHeight="1" x14ac:dyDescent="0.2"/>
    <row r="917" ht="13.5" customHeight="1" x14ac:dyDescent="0.2"/>
    <row r="918" ht="13.5" customHeight="1" x14ac:dyDescent="0.2"/>
    <row r="919" ht="13.5" customHeight="1" x14ac:dyDescent="0.2"/>
    <row r="920" ht="13.5" customHeight="1" x14ac:dyDescent="0.2"/>
    <row r="921" ht="13.5" customHeight="1" x14ac:dyDescent="0.2"/>
    <row r="922" ht="13.5" customHeight="1" x14ac:dyDescent="0.2"/>
    <row r="923" ht="13.5" customHeight="1" x14ac:dyDescent="0.2"/>
    <row r="924" ht="13.5" customHeight="1" x14ac:dyDescent="0.2"/>
    <row r="925" ht="13.5" customHeight="1" x14ac:dyDescent="0.2"/>
    <row r="926" ht="13.5" customHeight="1" x14ac:dyDescent="0.2"/>
    <row r="927" ht="13.5" customHeight="1" x14ac:dyDescent="0.2"/>
    <row r="928" ht="13.5" customHeight="1" x14ac:dyDescent="0.2"/>
    <row r="929" ht="13.5" customHeight="1" x14ac:dyDescent="0.2"/>
    <row r="930" ht="13.5" customHeight="1" x14ac:dyDescent="0.2"/>
    <row r="931" ht="13.5" customHeight="1" x14ac:dyDescent="0.2"/>
    <row r="932" ht="13.5" customHeight="1" x14ac:dyDescent="0.2"/>
    <row r="933" ht="13.5" customHeight="1" x14ac:dyDescent="0.2"/>
    <row r="934" ht="13.5" customHeight="1" x14ac:dyDescent="0.2"/>
    <row r="935" ht="13.5" customHeight="1" x14ac:dyDescent="0.2"/>
    <row r="936" ht="13.5" customHeight="1" x14ac:dyDescent="0.2"/>
    <row r="937" ht="13.5" customHeight="1" x14ac:dyDescent="0.2"/>
    <row r="938" ht="13.5" customHeight="1" x14ac:dyDescent="0.2"/>
    <row r="939" ht="13.5" customHeight="1" x14ac:dyDescent="0.2"/>
    <row r="940" ht="13.5" customHeight="1" x14ac:dyDescent="0.2"/>
    <row r="941" ht="13.5" customHeight="1" x14ac:dyDescent="0.2"/>
    <row r="942" ht="13.5" customHeight="1" x14ac:dyDescent="0.2"/>
    <row r="943" ht="13.5" customHeight="1" x14ac:dyDescent="0.2"/>
    <row r="944" ht="13.5" customHeight="1" x14ac:dyDescent="0.2"/>
    <row r="945" ht="13.5" customHeight="1" x14ac:dyDescent="0.2"/>
    <row r="946" ht="13.5" customHeight="1" x14ac:dyDescent="0.2"/>
    <row r="947" ht="13.5" customHeight="1" x14ac:dyDescent="0.2"/>
    <row r="948" ht="13.5" customHeight="1" x14ac:dyDescent="0.2"/>
    <row r="949" ht="13.5" customHeight="1" x14ac:dyDescent="0.2"/>
    <row r="950" ht="13.5" customHeight="1" x14ac:dyDescent="0.2"/>
    <row r="951" ht="13.5" customHeight="1" x14ac:dyDescent="0.2"/>
    <row r="952" ht="13.5" customHeight="1" x14ac:dyDescent="0.2"/>
    <row r="953" ht="13.5" customHeight="1" x14ac:dyDescent="0.2"/>
    <row r="954" ht="13.5" customHeight="1" x14ac:dyDescent="0.2"/>
    <row r="955" ht="13.5" customHeight="1" x14ac:dyDescent="0.2"/>
    <row r="956" ht="13.5" customHeight="1" x14ac:dyDescent="0.2"/>
    <row r="957" ht="13.5" customHeight="1" x14ac:dyDescent="0.2"/>
    <row r="958" ht="13.5" customHeight="1" x14ac:dyDescent="0.2"/>
    <row r="959" ht="13.5" customHeight="1" x14ac:dyDescent="0.2"/>
    <row r="960" ht="13.5" customHeight="1" x14ac:dyDescent="0.2"/>
    <row r="961" ht="13.5" customHeight="1" x14ac:dyDescent="0.2"/>
    <row r="962" ht="13.5" customHeight="1" x14ac:dyDescent="0.2"/>
    <row r="963" ht="13.5" customHeight="1" x14ac:dyDescent="0.2"/>
    <row r="964" ht="13.5" customHeight="1" x14ac:dyDescent="0.2"/>
    <row r="965" ht="13.5" customHeight="1" x14ac:dyDescent="0.2"/>
    <row r="966" ht="13.5" customHeight="1" x14ac:dyDescent="0.2"/>
    <row r="967" ht="13.5" customHeight="1" x14ac:dyDescent="0.2"/>
    <row r="968" ht="13.5" customHeight="1" x14ac:dyDescent="0.2"/>
    <row r="969" ht="13.5" customHeight="1" x14ac:dyDescent="0.2"/>
    <row r="970" ht="13.5" customHeight="1" x14ac:dyDescent="0.2"/>
    <row r="971" ht="13.5" customHeight="1" x14ac:dyDescent="0.2"/>
    <row r="972" ht="13.5" customHeight="1" x14ac:dyDescent="0.2"/>
    <row r="973" ht="13.5" customHeight="1" x14ac:dyDescent="0.2"/>
    <row r="974" ht="13.5" customHeight="1" x14ac:dyDescent="0.2"/>
    <row r="975" ht="13.5" customHeight="1" x14ac:dyDescent="0.2"/>
    <row r="976" ht="13.5" customHeight="1" x14ac:dyDescent="0.2"/>
    <row r="977" ht="13.5" customHeight="1" x14ac:dyDescent="0.2"/>
    <row r="978" ht="13.5" customHeight="1" x14ac:dyDescent="0.2"/>
    <row r="979" ht="13.5" customHeight="1" x14ac:dyDescent="0.2"/>
    <row r="980" ht="13.5" customHeight="1" x14ac:dyDescent="0.2"/>
    <row r="981" ht="13.5" customHeight="1" x14ac:dyDescent="0.2"/>
    <row r="982" ht="13.5" customHeight="1" x14ac:dyDescent="0.2"/>
    <row r="983" ht="13.5" customHeight="1" x14ac:dyDescent="0.2"/>
    <row r="984" ht="13.5" customHeight="1" x14ac:dyDescent="0.2"/>
    <row r="985" ht="13.5" customHeight="1" x14ac:dyDescent="0.2"/>
    <row r="986" ht="13.5" customHeight="1" x14ac:dyDescent="0.2"/>
    <row r="987" ht="13.5" customHeight="1" x14ac:dyDescent="0.2"/>
  </sheetData>
  <mergeCells count="10">
    <mergeCell ref="A59:B59"/>
    <mergeCell ref="A56:B56"/>
    <mergeCell ref="A1:B1"/>
    <mergeCell ref="D1:G2"/>
    <mergeCell ref="A10:B10"/>
    <mergeCell ref="A4:B4"/>
    <mergeCell ref="A5:B5"/>
    <mergeCell ref="A48:B48"/>
    <mergeCell ref="A43:B43"/>
    <mergeCell ref="A3:B3"/>
  </mergeCells>
  <printOptions horizontalCentered="1"/>
  <pageMargins left="0.39370078740157483" right="0.39370078740157483" top="1.5354330708661419" bottom="0.94488188976377963" header="0.31496062992125984" footer="0.70866141732283472"/>
  <pageSetup paperSize="9" scale="64" fitToHeight="0" orientation="portrait" r:id="rId1"/>
  <headerFooter>
    <oddHeader>&amp;L&amp;G&amp;R&amp;"-,Bold"&amp;14
AID  FOR YOUNG
 BUSINESSES</oddHeader>
    <oddFooter xml:space="preserve">&amp;L&amp;8           v1.0   181015&amp;C&amp;10&amp;A&amp;R&amp;10&amp;P     </oddFooter>
  </headerFooter>
  <legacyDrawingHF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000"/>
  <sheetViews>
    <sheetView zoomScale="90" zoomScaleNormal="90" workbookViewId="0">
      <selection activeCell="B22" sqref="B22"/>
    </sheetView>
  </sheetViews>
  <sheetFormatPr defaultColWidth="14.42578125" defaultRowHeight="15" customHeight="1" x14ac:dyDescent="0.2"/>
  <cols>
    <col min="1" max="1" width="18.42578125" style="299" customWidth="1"/>
    <col min="2" max="2" width="12.5703125" style="299" customWidth="1"/>
    <col min="3" max="3" width="12.140625" style="299" customWidth="1"/>
    <col min="4" max="4" width="17" style="299" customWidth="1"/>
    <col min="5" max="5" width="12.140625" style="299" customWidth="1"/>
    <col min="6" max="6" width="15.42578125" style="299" customWidth="1"/>
    <col min="7" max="7" width="30.140625" style="299" customWidth="1"/>
    <col min="8" max="8" width="12.140625" style="299" customWidth="1"/>
    <col min="9" max="9" width="9.85546875" style="299" customWidth="1"/>
    <col min="10" max="10" width="34.5703125" style="299" customWidth="1"/>
    <col min="11" max="13" width="12.140625" style="299" customWidth="1"/>
    <col min="14" max="14" width="20.42578125" style="299" customWidth="1"/>
    <col min="15" max="15" width="21" style="299" customWidth="1"/>
    <col min="16" max="16" width="17.5703125" style="299" customWidth="1"/>
    <col min="17" max="26" width="12.140625" style="299" customWidth="1"/>
    <col min="27" max="16384" width="14.42578125" style="299"/>
  </cols>
  <sheetData>
    <row r="1" spans="1:12" ht="13.5" customHeight="1" x14ac:dyDescent="0.2"/>
    <row r="2" spans="1:12" ht="13.5" customHeight="1" x14ac:dyDescent="0.25">
      <c r="A2" s="817" t="s">
        <v>494</v>
      </c>
      <c r="B2" s="812"/>
      <c r="C2" s="812"/>
      <c r="D2" s="813"/>
      <c r="G2" s="817" t="s">
        <v>495</v>
      </c>
      <c r="H2" s="812"/>
      <c r="I2" s="812"/>
      <c r="J2" s="812"/>
      <c r="K2" s="812"/>
      <c r="L2" s="813"/>
    </row>
    <row r="3" spans="1:12" ht="13.5" customHeight="1" x14ac:dyDescent="0.25">
      <c r="A3" s="818" t="s">
        <v>496</v>
      </c>
      <c r="B3" s="812"/>
      <c r="C3" s="812"/>
      <c r="D3" s="813"/>
      <c r="G3" s="443"/>
      <c r="H3" s="460">
        <v>2018</v>
      </c>
      <c r="I3" s="460">
        <v>2019</v>
      </c>
      <c r="J3" s="460">
        <v>2020</v>
      </c>
      <c r="K3" s="460">
        <v>2021</v>
      </c>
      <c r="L3" s="460">
        <v>2022</v>
      </c>
    </row>
    <row r="4" spans="1:12" ht="13.5" customHeight="1" x14ac:dyDescent="0.25">
      <c r="A4" s="822" t="s">
        <v>497</v>
      </c>
      <c r="B4" s="812"/>
      <c r="C4" s="813"/>
      <c r="D4" s="459" t="s">
        <v>498</v>
      </c>
      <c r="G4" s="458" t="s">
        <v>499</v>
      </c>
      <c r="H4" s="457">
        <v>0</v>
      </c>
      <c r="I4" s="457">
        <v>0</v>
      </c>
      <c r="J4" s="457">
        <v>0</v>
      </c>
      <c r="K4" s="457">
        <v>0</v>
      </c>
      <c r="L4" s="457">
        <v>0</v>
      </c>
    </row>
    <row r="5" spans="1:12" ht="13.5" customHeight="1" x14ac:dyDescent="0.25">
      <c r="A5" s="824" t="s">
        <v>500</v>
      </c>
      <c r="B5" s="792"/>
      <c r="C5" s="793"/>
      <c r="D5" s="450">
        <v>0</v>
      </c>
      <c r="G5" s="456" t="s">
        <v>501</v>
      </c>
      <c r="H5" s="455">
        <v>0</v>
      </c>
      <c r="I5" s="455">
        <v>0</v>
      </c>
      <c r="J5" s="455">
        <v>0</v>
      </c>
      <c r="K5" s="455">
        <v>0</v>
      </c>
      <c r="L5" s="455">
        <v>0</v>
      </c>
    </row>
    <row r="6" spans="1:12" ht="13.5" customHeight="1" x14ac:dyDescent="0.2">
      <c r="A6" s="820" t="s">
        <v>502</v>
      </c>
      <c r="B6" s="812"/>
      <c r="C6" s="813"/>
      <c r="D6" s="450">
        <v>0</v>
      </c>
    </row>
    <row r="7" spans="1:12" ht="13.5" customHeight="1" x14ac:dyDescent="0.2">
      <c r="A7" s="820" t="s">
        <v>503</v>
      </c>
      <c r="B7" s="812"/>
      <c r="C7" s="813"/>
      <c r="D7" s="450">
        <v>0</v>
      </c>
    </row>
    <row r="8" spans="1:12" ht="13.5" customHeight="1" x14ac:dyDescent="0.2">
      <c r="A8" s="820" t="s">
        <v>504</v>
      </c>
      <c r="B8" s="812"/>
      <c r="C8" s="813"/>
      <c r="D8" s="450">
        <v>0</v>
      </c>
    </row>
    <row r="9" spans="1:12" ht="13.5" customHeight="1" x14ac:dyDescent="0.25">
      <c r="A9" s="821" t="s">
        <v>505</v>
      </c>
      <c r="B9" s="812"/>
      <c r="C9" s="812"/>
      <c r="D9" s="813"/>
    </row>
    <row r="10" spans="1:12" ht="13.5" customHeight="1" x14ac:dyDescent="0.2">
      <c r="A10" s="820" t="s">
        <v>506</v>
      </c>
      <c r="B10" s="812"/>
      <c r="C10" s="813"/>
      <c r="D10" s="450">
        <v>0</v>
      </c>
    </row>
    <row r="11" spans="1:12" ht="13.5" customHeight="1" x14ac:dyDescent="0.2">
      <c r="A11" s="820" t="s">
        <v>507</v>
      </c>
      <c r="B11" s="812"/>
      <c r="C11" s="813"/>
      <c r="D11" s="450">
        <v>0</v>
      </c>
    </row>
    <row r="12" spans="1:12" ht="13.5" customHeight="1" x14ac:dyDescent="0.2">
      <c r="A12" s="820" t="s">
        <v>503</v>
      </c>
      <c r="B12" s="812"/>
      <c r="C12" s="813"/>
      <c r="D12" s="450">
        <v>0</v>
      </c>
      <c r="F12" s="454"/>
    </row>
    <row r="13" spans="1:12" ht="13.5" customHeight="1" x14ac:dyDescent="0.2"/>
    <row r="14" spans="1:12" ht="13.5" customHeight="1" x14ac:dyDescent="0.2"/>
    <row r="15" spans="1:12" ht="13.5" customHeight="1" x14ac:dyDescent="0.25">
      <c r="D15" s="453"/>
      <c r="E15" s="421"/>
      <c r="F15" s="452"/>
      <c r="I15" s="461"/>
    </row>
    <row r="16" spans="1:12" ht="13.5" customHeight="1" x14ac:dyDescent="0.2">
      <c r="J16" s="300"/>
      <c r="K16" s="300"/>
      <c r="L16" s="452"/>
    </row>
    <row r="17" spans="1:13" ht="13.5" customHeight="1" x14ac:dyDescent="0.25">
      <c r="A17" s="823" t="s">
        <v>508</v>
      </c>
      <c r="B17" s="812"/>
      <c r="C17" s="812"/>
      <c r="D17" s="813"/>
      <c r="I17" s="462"/>
      <c r="J17" s="463"/>
      <c r="K17" s="463"/>
      <c r="L17" s="464"/>
      <c r="M17" s="462"/>
    </row>
    <row r="18" spans="1:13" ht="13.5" customHeight="1" x14ac:dyDescent="0.2">
      <c r="A18" s="819" t="s">
        <v>509</v>
      </c>
      <c r="B18" s="812"/>
      <c r="C18" s="813"/>
      <c r="D18" s="451">
        <v>0</v>
      </c>
      <c r="I18" s="462"/>
      <c r="J18" s="462"/>
      <c r="K18" s="463"/>
      <c r="L18" s="464"/>
      <c r="M18" s="462"/>
    </row>
    <row r="19" spans="1:13" ht="13.5" customHeight="1" x14ac:dyDescent="0.2">
      <c r="A19" s="819" t="s">
        <v>510</v>
      </c>
      <c r="B19" s="812"/>
      <c r="C19" s="813"/>
      <c r="D19" s="451">
        <v>0</v>
      </c>
      <c r="I19" s="462"/>
      <c r="J19" s="462"/>
      <c r="K19" s="462"/>
      <c r="L19" s="462"/>
      <c r="M19" s="462"/>
    </row>
    <row r="20" spans="1:13" ht="13.5" customHeight="1" x14ac:dyDescent="0.2">
      <c r="A20" s="819" t="s">
        <v>511</v>
      </c>
      <c r="B20" s="812"/>
      <c r="C20" s="813"/>
      <c r="D20" s="450">
        <v>0</v>
      </c>
      <c r="I20" s="462"/>
      <c r="J20" s="462"/>
      <c r="K20" s="462"/>
      <c r="L20" s="462"/>
      <c r="M20" s="462"/>
    </row>
    <row r="21" spans="1:13" ht="13.5" customHeight="1" x14ac:dyDescent="0.2">
      <c r="I21" s="462"/>
      <c r="J21" s="462"/>
      <c r="K21" s="462"/>
      <c r="L21" s="462"/>
      <c r="M21" s="462"/>
    </row>
    <row r="22" spans="1:13" ht="13.5" customHeight="1" x14ac:dyDescent="0.2">
      <c r="I22" s="462"/>
      <c r="J22" s="462"/>
      <c r="K22" s="462"/>
      <c r="L22" s="462"/>
      <c r="M22" s="462"/>
    </row>
    <row r="23" spans="1:13" ht="13.5" customHeight="1" x14ac:dyDescent="0.25">
      <c r="A23" s="825" t="s">
        <v>512</v>
      </c>
      <c r="B23" s="812"/>
      <c r="C23" s="812"/>
      <c r="D23" s="812"/>
      <c r="E23" s="812"/>
      <c r="F23" s="813"/>
      <c r="I23" s="462"/>
      <c r="J23" s="465"/>
      <c r="K23" s="466"/>
      <c r="L23" s="466"/>
      <c r="M23" s="462"/>
    </row>
    <row r="24" spans="1:13" ht="13.5" customHeight="1" x14ac:dyDescent="0.25">
      <c r="A24" s="448"/>
      <c r="B24" s="450">
        <v>2018</v>
      </c>
      <c r="C24" s="450">
        <v>2019</v>
      </c>
      <c r="D24" s="450">
        <v>2020</v>
      </c>
      <c r="E24" s="450">
        <v>2021</v>
      </c>
      <c r="F24" s="450">
        <v>2022</v>
      </c>
      <c r="I24" s="462"/>
      <c r="J24" s="467"/>
      <c r="K24" s="468"/>
      <c r="L24" s="469"/>
      <c r="M24" s="462"/>
    </row>
    <row r="25" spans="1:13" ht="13.5" customHeight="1" x14ac:dyDescent="0.2">
      <c r="A25" s="811" t="s">
        <v>513</v>
      </c>
      <c r="B25" s="812"/>
      <c r="C25" s="812"/>
      <c r="D25" s="812"/>
      <c r="E25" s="812"/>
      <c r="F25" s="813"/>
      <c r="I25" s="462"/>
      <c r="J25" s="463"/>
      <c r="K25" s="470"/>
      <c r="L25" s="471"/>
      <c r="M25" s="462"/>
    </row>
    <row r="26" spans="1:13" ht="13.5" customHeight="1" x14ac:dyDescent="0.2">
      <c r="A26" s="448" t="s">
        <v>514</v>
      </c>
      <c r="B26" s="814">
        <v>0</v>
      </c>
      <c r="C26" s="814">
        <v>0</v>
      </c>
      <c r="D26" s="814">
        <v>0</v>
      </c>
      <c r="E26" s="814">
        <f>D26*2</f>
        <v>0</v>
      </c>
      <c r="F26" s="814">
        <f>E26*2</f>
        <v>0</v>
      </c>
      <c r="I26" s="462"/>
      <c r="J26" s="463"/>
      <c r="K26" s="470"/>
      <c r="L26" s="471"/>
      <c r="M26" s="462"/>
    </row>
    <row r="27" spans="1:13" ht="13.5" customHeight="1" x14ac:dyDescent="0.2">
      <c r="A27" s="448" t="s">
        <v>515</v>
      </c>
      <c r="B27" s="816"/>
      <c r="C27" s="815"/>
      <c r="D27" s="815"/>
      <c r="E27" s="815"/>
      <c r="F27" s="815"/>
      <c r="I27" s="462"/>
      <c r="J27" s="463"/>
      <c r="K27" s="470"/>
      <c r="L27" s="471"/>
      <c r="M27" s="462"/>
    </row>
    <row r="28" spans="1:13" ht="13.5" customHeight="1" x14ac:dyDescent="0.2">
      <c r="A28" s="448" t="s">
        <v>516</v>
      </c>
      <c r="B28" s="814">
        <v>0</v>
      </c>
      <c r="C28" s="815"/>
      <c r="D28" s="815"/>
      <c r="E28" s="815"/>
      <c r="F28" s="815"/>
      <c r="I28" s="462"/>
      <c r="J28" s="463"/>
      <c r="K28" s="470"/>
      <c r="L28" s="471"/>
      <c r="M28" s="462"/>
    </row>
    <row r="29" spans="1:13" ht="13.5" customHeight="1" x14ac:dyDescent="0.2">
      <c r="A29" s="448" t="s">
        <v>517</v>
      </c>
      <c r="B29" s="816"/>
      <c r="C29" s="816"/>
      <c r="D29" s="816"/>
      <c r="E29" s="816"/>
      <c r="F29" s="816"/>
      <c r="I29" s="462"/>
      <c r="J29" s="463"/>
      <c r="K29" s="470"/>
      <c r="L29" s="471"/>
      <c r="M29" s="462"/>
    </row>
    <row r="30" spans="1:13" ht="13.5" customHeight="1" x14ac:dyDescent="0.25">
      <c r="A30" s="811" t="s">
        <v>518</v>
      </c>
      <c r="B30" s="812"/>
      <c r="C30" s="812"/>
      <c r="D30" s="812"/>
      <c r="E30" s="812"/>
      <c r="F30" s="813"/>
      <c r="I30" s="462"/>
      <c r="J30" s="472"/>
      <c r="K30" s="473"/>
      <c r="L30" s="474"/>
      <c r="M30" s="462"/>
    </row>
    <row r="31" spans="1:13" ht="13.5" customHeight="1" x14ac:dyDescent="0.2">
      <c r="A31" s="448" t="s">
        <v>514</v>
      </c>
      <c r="B31" s="814">
        <v>0</v>
      </c>
      <c r="C31" s="814">
        <v>0</v>
      </c>
      <c r="D31" s="814">
        <v>0</v>
      </c>
      <c r="E31" s="814">
        <f>D31*2</f>
        <v>0</v>
      </c>
      <c r="F31" s="814">
        <f>E31*2</f>
        <v>0</v>
      </c>
      <c r="I31" s="462"/>
      <c r="J31" s="462"/>
      <c r="K31" s="475"/>
      <c r="L31" s="475"/>
      <c r="M31" s="462"/>
    </row>
    <row r="32" spans="1:13" ht="13.5" customHeight="1" x14ac:dyDescent="0.2">
      <c r="A32" s="448" t="s">
        <v>515</v>
      </c>
      <c r="B32" s="816"/>
      <c r="C32" s="815"/>
      <c r="D32" s="815"/>
      <c r="E32" s="815"/>
      <c r="F32" s="815"/>
      <c r="I32" s="462"/>
      <c r="J32" s="462"/>
      <c r="K32" s="462"/>
      <c r="L32" s="462"/>
      <c r="M32" s="462"/>
    </row>
    <row r="33" spans="1:13" ht="13.5" customHeight="1" x14ac:dyDescent="0.2">
      <c r="A33" s="448" t="s">
        <v>516</v>
      </c>
      <c r="B33" s="814">
        <v>0</v>
      </c>
      <c r="C33" s="815"/>
      <c r="D33" s="815"/>
      <c r="E33" s="815"/>
      <c r="F33" s="815"/>
      <c r="I33" s="462"/>
      <c r="J33" s="462"/>
      <c r="K33" s="463"/>
      <c r="L33" s="462"/>
      <c r="M33" s="462"/>
    </row>
    <row r="34" spans="1:13" ht="13.5" customHeight="1" x14ac:dyDescent="0.2">
      <c r="A34" s="448" t="s">
        <v>517</v>
      </c>
      <c r="B34" s="816"/>
      <c r="C34" s="816"/>
      <c r="D34" s="816"/>
      <c r="E34" s="816"/>
      <c r="F34" s="816"/>
      <c r="I34" s="462"/>
      <c r="J34" s="462"/>
      <c r="K34" s="462"/>
      <c r="L34" s="462"/>
      <c r="M34" s="462"/>
    </row>
    <row r="35" spans="1:13" ht="13.5" customHeight="1" x14ac:dyDescent="0.2">
      <c r="A35" s="811" t="s">
        <v>519</v>
      </c>
      <c r="B35" s="812"/>
      <c r="C35" s="812"/>
      <c r="D35" s="812"/>
      <c r="E35" s="812"/>
      <c r="F35" s="813"/>
      <c r="I35" s="462"/>
      <c r="J35" s="462"/>
      <c r="K35" s="462"/>
      <c r="L35" s="462"/>
      <c r="M35" s="462"/>
    </row>
    <row r="36" spans="1:13" ht="13.5" customHeight="1" x14ac:dyDescent="0.2">
      <c r="A36" s="448" t="s">
        <v>514</v>
      </c>
      <c r="B36" s="814">
        <v>0</v>
      </c>
      <c r="C36" s="814">
        <v>0</v>
      </c>
      <c r="D36" s="814">
        <v>0</v>
      </c>
      <c r="E36" s="814">
        <f>D36*2</f>
        <v>0</v>
      </c>
      <c r="F36" s="814">
        <f>E36*2</f>
        <v>0</v>
      </c>
      <c r="I36" s="462"/>
      <c r="J36" s="462"/>
      <c r="K36" s="462"/>
      <c r="L36" s="462"/>
      <c r="M36" s="462"/>
    </row>
    <row r="37" spans="1:13" ht="13.5" customHeight="1" x14ac:dyDescent="0.2">
      <c r="A37" s="448" t="s">
        <v>515</v>
      </c>
      <c r="B37" s="816"/>
      <c r="C37" s="815"/>
      <c r="D37" s="815"/>
      <c r="E37" s="815"/>
      <c r="F37" s="815"/>
      <c r="I37" s="462"/>
      <c r="J37" s="462"/>
      <c r="K37" s="462"/>
      <c r="L37" s="462"/>
      <c r="M37" s="462"/>
    </row>
    <row r="38" spans="1:13" ht="13.5" customHeight="1" x14ac:dyDescent="0.2">
      <c r="A38" s="448" t="s">
        <v>516</v>
      </c>
      <c r="B38" s="814">
        <v>0</v>
      </c>
      <c r="C38" s="815"/>
      <c r="D38" s="815"/>
      <c r="E38" s="815"/>
      <c r="F38" s="815"/>
      <c r="I38" s="462"/>
      <c r="J38" s="462"/>
      <c r="K38" s="462"/>
      <c r="L38" s="462"/>
      <c r="M38" s="462"/>
    </row>
    <row r="39" spans="1:13" ht="13.5" customHeight="1" x14ac:dyDescent="0.2">
      <c r="A39" s="448" t="s">
        <v>517</v>
      </c>
      <c r="B39" s="816"/>
      <c r="C39" s="816"/>
      <c r="D39" s="816"/>
      <c r="E39" s="816"/>
      <c r="F39" s="816"/>
    </row>
    <row r="40" spans="1:13" ht="13.5" customHeight="1" x14ac:dyDescent="0.2">
      <c r="A40" s="811" t="s">
        <v>520</v>
      </c>
      <c r="B40" s="812"/>
      <c r="C40" s="812"/>
      <c r="D40" s="812"/>
      <c r="E40" s="812"/>
      <c r="F40" s="813"/>
    </row>
    <row r="41" spans="1:13" ht="13.5" customHeight="1" x14ac:dyDescent="0.2">
      <c r="A41" s="448" t="s">
        <v>514</v>
      </c>
      <c r="B41" s="814">
        <v>0</v>
      </c>
      <c r="C41" s="814">
        <v>0</v>
      </c>
      <c r="D41" s="814">
        <v>0</v>
      </c>
      <c r="E41" s="814">
        <f>D41*2</f>
        <v>0</v>
      </c>
      <c r="F41" s="814">
        <f>E41*2</f>
        <v>0</v>
      </c>
    </row>
    <row r="42" spans="1:13" ht="13.5" customHeight="1" x14ac:dyDescent="0.2">
      <c r="A42" s="448" t="s">
        <v>515</v>
      </c>
      <c r="B42" s="816"/>
      <c r="C42" s="815"/>
      <c r="D42" s="815"/>
      <c r="E42" s="815"/>
      <c r="F42" s="815"/>
    </row>
    <row r="43" spans="1:13" ht="13.5" customHeight="1" x14ac:dyDescent="0.2">
      <c r="A43" s="448" t="s">
        <v>516</v>
      </c>
      <c r="B43" s="814">
        <v>0</v>
      </c>
      <c r="C43" s="815"/>
      <c r="D43" s="815"/>
      <c r="E43" s="815"/>
      <c r="F43" s="815"/>
    </row>
    <row r="44" spans="1:13" ht="13.5" customHeight="1" x14ac:dyDescent="0.2">
      <c r="A44" s="448" t="s">
        <v>517</v>
      </c>
      <c r="B44" s="816"/>
      <c r="C44" s="816"/>
      <c r="D44" s="816"/>
      <c r="E44" s="816"/>
      <c r="F44" s="816"/>
    </row>
    <row r="45" spans="1:13" ht="13.5" customHeight="1" x14ac:dyDescent="0.2">
      <c r="A45" s="811" t="s">
        <v>521</v>
      </c>
      <c r="B45" s="812"/>
      <c r="C45" s="812"/>
      <c r="D45" s="812"/>
      <c r="E45" s="812"/>
      <c r="F45" s="813"/>
    </row>
    <row r="46" spans="1:13" ht="13.5" customHeight="1" x14ac:dyDescent="0.2">
      <c r="A46" s="448" t="s">
        <v>514</v>
      </c>
      <c r="B46" s="814">
        <f>SUM('Monthly cash-flow'!$C41:$N41)/12</f>
        <v>0</v>
      </c>
      <c r="C46" s="814">
        <f>SUM('Monthly cash-flow'!$O41:$Z41)/12</f>
        <v>0</v>
      </c>
      <c r="D46" s="814">
        <f>SUM('Monthly cash-flow'!$AA41:$AL41)/12</f>
        <v>0</v>
      </c>
      <c r="E46" s="814">
        <v>0</v>
      </c>
      <c r="F46" s="814">
        <v>0</v>
      </c>
    </row>
    <row r="47" spans="1:13" ht="13.5" customHeight="1" x14ac:dyDescent="0.2">
      <c r="A47" s="448" t="s">
        <v>515</v>
      </c>
      <c r="B47" s="815"/>
      <c r="C47" s="815"/>
      <c r="D47" s="815"/>
      <c r="E47" s="815"/>
      <c r="F47" s="815"/>
    </row>
    <row r="48" spans="1:13" ht="13.5" customHeight="1" x14ac:dyDescent="0.2">
      <c r="A48" s="448" t="s">
        <v>516</v>
      </c>
      <c r="B48" s="815"/>
      <c r="C48" s="815"/>
      <c r="D48" s="815"/>
      <c r="E48" s="815"/>
      <c r="F48" s="815"/>
    </row>
    <row r="49" spans="1:6" ht="13.5" customHeight="1" x14ac:dyDescent="0.2">
      <c r="A49" s="448" t="s">
        <v>517</v>
      </c>
      <c r="B49" s="816"/>
      <c r="C49" s="816"/>
      <c r="D49" s="816"/>
      <c r="E49" s="816"/>
      <c r="F49" s="816"/>
    </row>
    <row r="50" spans="1:6" ht="13.5" customHeight="1" x14ac:dyDescent="0.2">
      <c r="A50" s="811" t="s">
        <v>522</v>
      </c>
      <c r="B50" s="812"/>
      <c r="C50" s="812"/>
      <c r="D50" s="812"/>
      <c r="E50" s="812"/>
      <c r="F50" s="813"/>
    </row>
    <row r="51" spans="1:6" ht="13.5" customHeight="1" x14ac:dyDescent="0.2">
      <c r="A51" s="448" t="s">
        <v>514</v>
      </c>
      <c r="B51" s="814">
        <f>B46*0.25</f>
        <v>0</v>
      </c>
      <c r="C51" s="814">
        <f>C46*0.25</f>
        <v>0</v>
      </c>
      <c r="D51" s="814">
        <f>D46*0.25</f>
        <v>0</v>
      </c>
      <c r="E51" s="814">
        <v>0</v>
      </c>
      <c r="F51" s="814">
        <v>0</v>
      </c>
    </row>
    <row r="52" spans="1:6" ht="13.5" customHeight="1" x14ac:dyDescent="0.2">
      <c r="A52" s="448" t="s">
        <v>515</v>
      </c>
      <c r="B52" s="815"/>
      <c r="C52" s="815"/>
      <c r="D52" s="815"/>
      <c r="E52" s="815"/>
      <c r="F52" s="815"/>
    </row>
    <row r="53" spans="1:6" ht="13.5" customHeight="1" x14ac:dyDescent="0.2">
      <c r="A53" s="448" t="s">
        <v>516</v>
      </c>
      <c r="B53" s="815"/>
      <c r="C53" s="815"/>
      <c r="D53" s="815"/>
      <c r="E53" s="815"/>
      <c r="F53" s="815"/>
    </row>
    <row r="54" spans="1:6" ht="13.5" customHeight="1" x14ac:dyDescent="0.2">
      <c r="A54" s="448" t="s">
        <v>517</v>
      </c>
      <c r="B54" s="816"/>
      <c r="C54" s="816"/>
      <c r="D54" s="816"/>
      <c r="E54" s="816"/>
      <c r="F54" s="816"/>
    </row>
    <row r="55" spans="1:6" ht="13.5" customHeight="1" x14ac:dyDescent="0.2">
      <c r="A55" s="811" t="s">
        <v>523</v>
      </c>
      <c r="B55" s="812"/>
      <c r="C55" s="812"/>
      <c r="D55" s="812"/>
      <c r="E55" s="812"/>
      <c r="F55" s="813"/>
    </row>
    <row r="56" spans="1:6" ht="13.5" customHeight="1" x14ac:dyDescent="0.2">
      <c r="A56" s="448" t="s">
        <v>514</v>
      </c>
      <c r="B56" s="449">
        <v>0</v>
      </c>
      <c r="C56" s="814">
        <v>0</v>
      </c>
      <c r="D56" s="814">
        <v>0</v>
      </c>
      <c r="E56" s="814">
        <f>D56*2</f>
        <v>0</v>
      </c>
      <c r="F56" s="814">
        <f>E56*2</f>
        <v>0</v>
      </c>
    </row>
    <row r="57" spans="1:6" ht="13.5" customHeight="1" x14ac:dyDescent="0.2">
      <c r="A57" s="448" t="s">
        <v>515</v>
      </c>
      <c r="B57" s="814">
        <v>0</v>
      </c>
      <c r="C57" s="816"/>
      <c r="D57" s="815"/>
      <c r="E57" s="815"/>
      <c r="F57" s="815"/>
    </row>
    <row r="58" spans="1:6" ht="13.5" customHeight="1" x14ac:dyDescent="0.2">
      <c r="A58" s="448" t="s">
        <v>516</v>
      </c>
      <c r="B58" s="815"/>
      <c r="C58" s="814">
        <v>0</v>
      </c>
      <c r="D58" s="815"/>
      <c r="E58" s="815"/>
      <c r="F58" s="815"/>
    </row>
    <row r="59" spans="1:6" ht="13.5" customHeight="1" x14ac:dyDescent="0.2">
      <c r="A59" s="448" t="s">
        <v>517</v>
      </c>
      <c r="B59" s="816"/>
      <c r="C59" s="816"/>
      <c r="D59" s="816"/>
      <c r="E59" s="816"/>
      <c r="F59" s="816"/>
    </row>
    <row r="60" spans="1:6" ht="13.5" customHeight="1" x14ac:dyDescent="0.2">
      <c r="A60" s="811" t="s">
        <v>524</v>
      </c>
      <c r="B60" s="812"/>
      <c r="C60" s="812"/>
      <c r="D60" s="812"/>
      <c r="E60" s="812"/>
      <c r="F60" s="813"/>
    </row>
    <row r="61" spans="1:6" ht="13.5" customHeight="1" x14ac:dyDescent="0.2">
      <c r="A61" s="448" t="s">
        <v>514</v>
      </c>
      <c r="B61" s="814">
        <v>0</v>
      </c>
      <c r="C61" s="814">
        <v>0</v>
      </c>
      <c r="D61" s="814">
        <v>0</v>
      </c>
      <c r="E61" s="814">
        <v>0</v>
      </c>
      <c r="F61" s="814">
        <v>0</v>
      </c>
    </row>
    <row r="62" spans="1:6" ht="13.5" customHeight="1" x14ac:dyDescent="0.2">
      <c r="A62" s="448" t="s">
        <v>515</v>
      </c>
      <c r="B62" s="815"/>
      <c r="C62" s="815"/>
      <c r="D62" s="815"/>
      <c r="E62" s="815"/>
      <c r="F62" s="815"/>
    </row>
    <row r="63" spans="1:6" ht="13.5" customHeight="1" x14ac:dyDescent="0.2">
      <c r="A63" s="448" t="s">
        <v>516</v>
      </c>
      <c r="B63" s="815"/>
      <c r="C63" s="815"/>
      <c r="D63" s="815"/>
      <c r="E63" s="815"/>
      <c r="F63" s="815"/>
    </row>
    <row r="64" spans="1:6" ht="13.5" customHeight="1" x14ac:dyDescent="0.2">
      <c r="A64" s="448" t="s">
        <v>517</v>
      </c>
      <c r="B64" s="816"/>
      <c r="C64" s="816"/>
      <c r="D64" s="816"/>
      <c r="E64" s="816"/>
      <c r="F64" s="816"/>
    </row>
    <row r="65" spans="1:6" ht="13.5" customHeight="1" x14ac:dyDescent="0.2">
      <c r="A65" s="811" t="s">
        <v>525</v>
      </c>
      <c r="B65" s="812"/>
      <c r="C65" s="812"/>
      <c r="D65" s="812"/>
      <c r="E65" s="812"/>
      <c r="F65" s="813"/>
    </row>
    <row r="66" spans="1:6" ht="13.5" customHeight="1" x14ac:dyDescent="0.2">
      <c r="A66" s="448" t="s">
        <v>514</v>
      </c>
      <c r="B66" s="814">
        <v>0</v>
      </c>
      <c r="C66" s="814">
        <v>0</v>
      </c>
      <c r="D66" s="814">
        <v>0</v>
      </c>
      <c r="E66" s="814">
        <f>D66*2</f>
        <v>0</v>
      </c>
      <c r="F66" s="814">
        <f>E66*2</f>
        <v>0</v>
      </c>
    </row>
    <row r="67" spans="1:6" ht="13.5" customHeight="1" x14ac:dyDescent="0.2">
      <c r="A67" s="448" t="s">
        <v>515</v>
      </c>
      <c r="B67" s="816"/>
      <c r="C67" s="815"/>
      <c r="D67" s="815"/>
      <c r="E67" s="815"/>
      <c r="F67" s="815"/>
    </row>
    <row r="68" spans="1:6" ht="13.5" customHeight="1" x14ac:dyDescent="0.2">
      <c r="A68" s="448" t="s">
        <v>516</v>
      </c>
      <c r="B68" s="814">
        <v>0</v>
      </c>
      <c r="C68" s="815"/>
      <c r="D68" s="815"/>
      <c r="E68" s="815"/>
      <c r="F68" s="815"/>
    </row>
    <row r="69" spans="1:6" ht="13.5" customHeight="1" x14ac:dyDescent="0.2">
      <c r="A69" s="448" t="s">
        <v>517</v>
      </c>
      <c r="B69" s="816"/>
      <c r="C69" s="816"/>
      <c r="D69" s="816"/>
      <c r="E69" s="816"/>
      <c r="F69" s="816"/>
    </row>
    <row r="70" spans="1:6" ht="13.5" customHeight="1" x14ac:dyDescent="0.2">
      <c r="A70" s="811" t="s">
        <v>526</v>
      </c>
      <c r="B70" s="812"/>
      <c r="C70" s="812"/>
      <c r="D70" s="812"/>
      <c r="E70" s="812"/>
      <c r="F70" s="813"/>
    </row>
    <row r="71" spans="1:6" ht="13.5" customHeight="1" x14ac:dyDescent="0.2">
      <c r="A71" s="448" t="s">
        <v>514</v>
      </c>
      <c r="B71" s="814">
        <v>0</v>
      </c>
      <c r="C71" s="814">
        <v>0</v>
      </c>
      <c r="D71" s="814">
        <v>0</v>
      </c>
      <c r="E71" s="814">
        <v>0</v>
      </c>
      <c r="F71" s="814">
        <v>0</v>
      </c>
    </row>
    <row r="72" spans="1:6" ht="13.5" customHeight="1" x14ac:dyDescent="0.2">
      <c r="A72" s="448" t="s">
        <v>515</v>
      </c>
      <c r="B72" s="815"/>
      <c r="C72" s="815"/>
      <c r="D72" s="815"/>
      <c r="E72" s="815"/>
      <c r="F72" s="815"/>
    </row>
    <row r="73" spans="1:6" ht="13.5" customHeight="1" x14ac:dyDescent="0.2">
      <c r="A73" s="448" t="s">
        <v>516</v>
      </c>
      <c r="B73" s="814">
        <v>0</v>
      </c>
      <c r="C73" s="814">
        <v>0</v>
      </c>
      <c r="D73" s="814">
        <v>0</v>
      </c>
      <c r="E73" s="814">
        <v>0</v>
      </c>
      <c r="F73" s="814">
        <v>0</v>
      </c>
    </row>
    <row r="74" spans="1:6" ht="13.5" customHeight="1" x14ac:dyDescent="0.2">
      <c r="A74" s="448" t="s">
        <v>517</v>
      </c>
      <c r="B74" s="816"/>
      <c r="C74" s="816"/>
      <c r="D74" s="816"/>
      <c r="E74" s="816"/>
      <c r="F74" s="816"/>
    </row>
    <row r="75" spans="1:6" ht="13.5" customHeight="1" x14ac:dyDescent="0.2"/>
    <row r="76" spans="1:6" ht="13.5" customHeight="1" x14ac:dyDescent="0.2"/>
    <row r="77" spans="1:6" ht="13.5" customHeight="1" x14ac:dyDescent="0.2"/>
    <row r="78" spans="1:6" ht="13.5" customHeight="1" x14ac:dyDescent="0.2"/>
    <row r="79" spans="1:6" ht="13.5" customHeight="1" x14ac:dyDescent="0.2"/>
    <row r="80" spans="1:6" ht="13.5" customHeight="1" x14ac:dyDescent="0.2"/>
    <row r="81" ht="13.5" customHeight="1" x14ac:dyDescent="0.2"/>
    <row r="82" ht="13.5" customHeight="1" x14ac:dyDescent="0.2"/>
    <row r="83" ht="13.5" customHeight="1" x14ac:dyDescent="0.2"/>
    <row r="84" ht="13.5" customHeight="1" x14ac:dyDescent="0.2"/>
    <row r="85" ht="13.5" customHeight="1" x14ac:dyDescent="0.2"/>
    <row r="86" ht="13.5" customHeight="1" x14ac:dyDescent="0.2"/>
    <row r="87" ht="13.5" customHeight="1" x14ac:dyDescent="0.2"/>
    <row r="88" ht="13.5" customHeight="1" x14ac:dyDescent="0.2"/>
    <row r="89" ht="13.5" customHeight="1" x14ac:dyDescent="0.2"/>
    <row r="90" ht="13.5" customHeight="1" x14ac:dyDescent="0.2"/>
    <row r="91" ht="13.5" customHeight="1"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ht="13.5" customHeight="1" x14ac:dyDescent="0.2"/>
    <row r="114" ht="13.5" customHeight="1" x14ac:dyDescent="0.2"/>
    <row r="115" ht="13.5" customHeight="1" x14ac:dyDescent="0.2"/>
    <row r="116" ht="13.5" customHeight="1" x14ac:dyDescent="0.2"/>
    <row r="117" ht="13.5" customHeight="1" x14ac:dyDescent="0.2"/>
    <row r="118" ht="13.5" customHeight="1" x14ac:dyDescent="0.2"/>
    <row r="119" ht="13.5" customHeight="1" x14ac:dyDescent="0.2"/>
    <row r="120" ht="13.5" customHeight="1" x14ac:dyDescent="0.2"/>
    <row r="121" ht="13.5" customHeight="1" x14ac:dyDescent="0.2"/>
    <row r="122" ht="13.5" customHeight="1" x14ac:dyDescent="0.2"/>
    <row r="123" ht="13.5" customHeight="1" x14ac:dyDescent="0.2"/>
    <row r="124" ht="13.5" customHeight="1" x14ac:dyDescent="0.2"/>
    <row r="125" ht="13.5" customHeight="1" x14ac:dyDescent="0.2"/>
    <row r="126" ht="13.5" customHeight="1" x14ac:dyDescent="0.2"/>
    <row r="127" ht="13.5" customHeight="1" x14ac:dyDescent="0.2"/>
    <row r="128" ht="13.5" customHeight="1" x14ac:dyDescent="0.2"/>
    <row r="129" ht="13.5" customHeight="1" x14ac:dyDescent="0.2"/>
    <row r="130" ht="13.5" customHeight="1" x14ac:dyDescent="0.2"/>
    <row r="131" ht="13.5" customHeight="1" x14ac:dyDescent="0.2"/>
    <row r="132" ht="13.5" customHeight="1" x14ac:dyDescent="0.2"/>
    <row r="133" ht="13.5" customHeight="1" x14ac:dyDescent="0.2"/>
    <row r="134" ht="13.5" customHeight="1" x14ac:dyDescent="0.2"/>
    <row r="135" ht="13.5" customHeight="1" x14ac:dyDescent="0.2"/>
    <row r="136" ht="13.5" customHeight="1" x14ac:dyDescent="0.2"/>
    <row r="137" ht="13.5" customHeight="1" x14ac:dyDescent="0.2"/>
    <row r="138" ht="13.5" customHeight="1" x14ac:dyDescent="0.2"/>
    <row r="139" ht="13.5" customHeight="1" x14ac:dyDescent="0.2"/>
    <row r="140" ht="13.5" customHeight="1" x14ac:dyDescent="0.2"/>
    <row r="141" ht="13.5" customHeight="1" x14ac:dyDescent="0.2"/>
    <row r="142" ht="13.5" customHeight="1" x14ac:dyDescent="0.2"/>
    <row r="143" ht="13.5" customHeight="1" x14ac:dyDescent="0.2"/>
    <row r="144" ht="13.5" customHeight="1" x14ac:dyDescent="0.2"/>
    <row r="145" ht="13.5" customHeight="1" x14ac:dyDescent="0.2"/>
    <row r="146" ht="13.5" customHeight="1" x14ac:dyDescent="0.2"/>
    <row r="147" ht="13.5" customHeight="1" x14ac:dyDescent="0.2"/>
    <row r="148" ht="13.5" customHeight="1" x14ac:dyDescent="0.2"/>
    <row r="149" ht="13.5" customHeight="1" x14ac:dyDescent="0.2"/>
    <row r="150" ht="13.5" customHeight="1" x14ac:dyDescent="0.2"/>
    <row r="151" ht="13.5" customHeight="1" x14ac:dyDescent="0.2"/>
    <row r="152" ht="13.5" customHeight="1" x14ac:dyDescent="0.2"/>
    <row r="153" ht="13.5" customHeight="1" x14ac:dyDescent="0.2"/>
    <row r="154" ht="13.5" customHeight="1" x14ac:dyDescent="0.2"/>
    <row r="155" ht="13.5" customHeight="1" x14ac:dyDescent="0.2"/>
    <row r="156" ht="13.5" customHeight="1" x14ac:dyDescent="0.2"/>
    <row r="157" ht="13.5" customHeight="1" x14ac:dyDescent="0.2"/>
    <row r="158" ht="13.5" customHeight="1" x14ac:dyDescent="0.2"/>
    <row r="159" ht="13.5" customHeight="1" x14ac:dyDescent="0.2"/>
    <row r="160" ht="13.5" customHeight="1" x14ac:dyDescent="0.2"/>
    <row r="161" ht="13.5" customHeight="1" x14ac:dyDescent="0.2"/>
    <row r="162" ht="13.5" customHeight="1" x14ac:dyDescent="0.2"/>
    <row r="163" ht="13.5" customHeight="1" x14ac:dyDescent="0.2"/>
    <row r="164" ht="13.5" customHeight="1" x14ac:dyDescent="0.2"/>
    <row r="165" ht="13.5" customHeight="1" x14ac:dyDescent="0.2"/>
    <row r="166" ht="13.5" customHeight="1" x14ac:dyDescent="0.2"/>
    <row r="167" ht="13.5" customHeight="1" x14ac:dyDescent="0.2"/>
    <row r="168" ht="13.5" customHeight="1" x14ac:dyDescent="0.2"/>
    <row r="169" ht="13.5" customHeight="1" x14ac:dyDescent="0.2"/>
    <row r="170" ht="13.5" customHeight="1" x14ac:dyDescent="0.2"/>
    <row r="171" ht="13.5" customHeight="1" x14ac:dyDescent="0.2"/>
    <row r="172" ht="13.5" customHeight="1" x14ac:dyDescent="0.2"/>
    <row r="173" ht="13.5" customHeight="1" x14ac:dyDescent="0.2"/>
    <row r="174" ht="13.5" customHeight="1" x14ac:dyDescent="0.2"/>
    <row r="175" ht="13.5" customHeight="1" x14ac:dyDescent="0.2"/>
    <row r="176" ht="13.5" customHeight="1" x14ac:dyDescent="0.2"/>
    <row r="177" ht="13.5" customHeight="1" x14ac:dyDescent="0.2"/>
    <row r="178" ht="13.5" customHeight="1" x14ac:dyDescent="0.2"/>
    <row r="179" ht="13.5" customHeight="1" x14ac:dyDescent="0.2"/>
    <row r="180" ht="13.5" customHeight="1" x14ac:dyDescent="0.2"/>
    <row r="181" ht="13.5" customHeight="1" x14ac:dyDescent="0.2"/>
    <row r="182" ht="13.5" customHeight="1" x14ac:dyDescent="0.2"/>
    <row r="183" ht="13.5" customHeight="1" x14ac:dyDescent="0.2"/>
    <row r="184" ht="13.5" customHeight="1" x14ac:dyDescent="0.2"/>
    <row r="185" ht="13.5" customHeight="1" x14ac:dyDescent="0.2"/>
    <row r="186" ht="13.5" customHeight="1" x14ac:dyDescent="0.2"/>
    <row r="187" ht="13.5" customHeight="1" x14ac:dyDescent="0.2"/>
    <row r="188" ht="13.5" customHeight="1" x14ac:dyDescent="0.2"/>
    <row r="189" ht="13.5" customHeight="1" x14ac:dyDescent="0.2"/>
    <row r="190" ht="13.5" customHeight="1" x14ac:dyDescent="0.2"/>
    <row r="191" ht="13.5" customHeight="1" x14ac:dyDescent="0.2"/>
    <row r="192" ht="13.5" customHeight="1" x14ac:dyDescent="0.2"/>
    <row r="193" ht="13.5" customHeight="1" x14ac:dyDescent="0.2"/>
    <row r="194" ht="13.5" customHeight="1" x14ac:dyDescent="0.2"/>
    <row r="195" ht="13.5" customHeight="1" x14ac:dyDescent="0.2"/>
    <row r="196" ht="13.5" customHeight="1" x14ac:dyDescent="0.2"/>
    <row r="197" ht="13.5" customHeight="1" x14ac:dyDescent="0.2"/>
    <row r="198" ht="13.5" customHeight="1" x14ac:dyDescent="0.2"/>
    <row r="199" ht="13.5" customHeight="1" x14ac:dyDescent="0.2"/>
    <row r="200" ht="13.5" customHeight="1" x14ac:dyDescent="0.2"/>
    <row r="201" ht="13.5" customHeight="1" x14ac:dyDescent="0.2"/>
    <row r="202" ht="13.5" customHeight="1" x14ac:dyDescent="0.2"/>
    <row r="203" ht="13.5" customHeight="1" x14ac:dyDescent="0.2"/>
    <row r="204" ht="13.5" customHeight="1" x14ac:dyDescent="0.2"/>
    <row r="205" ht="13.5" customHeight="1" x14ac:dyDescent="0.2"/>
    <row r="206" ht="13.5" customHeight="1" x14ac:dyDescent="0.2"/>
    <row r="207" ht="13.5" customHeight="1" x14ac:dyDescent="0.2"/>
    <row r="208" ht="13.5" customHeight="1" x14ac:dyDescent="0.2"/>
    <row r="209" ht="13.5" customHeight="1" x14ac:dyDescent="0.2"/>
    <row r="210" ht="13.5" customHeight="1" x14ac:dyDescent="0.2"/>
    <row r="211" ht="13.5" customHeight="1" x14ac:dyDescent="0.2"/>
    <row r="212" ht="13.5" customHeight="1" x14ac:dyDescent="0.2"/>
    <row r="213" ht="13.5" customHeight="1" x14ac:dyDescent="0.2"/>
    <row r="214" ht="13.5" customHeight="1" x14ac:dyDescent="0.2"/>
    <row r="215" ht="13.5" customHeight="1" x14ac:dyDescent="0.2"/>
    <row r="216" ht="13.5" customHeight="1" x14ac:dyDescent="0.2"/>
    <row r="217" ht="13.5" customHeight="1" x14ac:dyDescent="0.2"/>
    <row r="218" ht="13.5" customHeight="1" x14ac:dyDescent="0.2"/>
    <row r="219" ht="13.5" customHeight="1" x14ac:dyDescent="0.2"/>
    <row r="220" ht="13.5" customHeight="1" x14ac:dyDescent="0.2"/>
    <row r="221" ht="13.5" customHeight="1" x14ac:dyDescent="0.2"/>
    <row r="222" ht="13.5" customHeight="1" x14ac:dyDescent="0.2"/>
    <row r="223" ht="13.5" customHeight="1" x14ac:dyDescent="0.2"/>
    <row r="224" ht="13.5" customHeight="1" x14ac:dyDescent="0.2"/>
    <row r="225" ht="13.5" customHeight="1" x14ac:dyDescent="0.2"/>
    <row r="226" ht="13.5" customHeight="1" x14ac:dyDescent="0.2"/>
    <row r="227" ht="13.5" customHeight="1" x14ac:dyDescent="0.2"/>
    <row r="228" ht="13.5" customHeight="1" x14ac:dyDescent="0.2"/>
    <row r="229" ht="13.5" customHeight="1" x14ac:dyDescent="0.2"/>
    <row r="230" ht="13.5" customHeight="1" x14ac:dyDescent="0.2"/>
    <row r="231" ht="13.5" customHeight="1" x14ac:dyDescent="0.2"/>
    <row r="232" ht="13.5" customHeight="1" x14ac:dyDescent="0.2"/>
    <row r="233" ht="13.5" customHeight="1" x14ac:dyDescent="0.2"/>
    <row r="234" ht="13.5" customHeight="1" x14ac:dyDescent="0.2"/>
    <row r="235" ht="13.5" customHeight="1" x14ac:dyDescent="0.2"/>
    <row r="236" ht="13.5" customHeight="1" x14ac:dyDescent="0.2"/>
    <row r="237" ht="13.5" customHeight="1" x14ac:dyDescent="0.2"/>
    <row r="238" ht="13.5" customHeight="1" x14ac:dyDescent="0.2"/>
    <row r="239" ht="13.5" customHeight="1" x14ac:dyDescent="0.2"/>
    <row r="240" ht="13.5" customHeight="1" x14ac:dyDescent="0.2"/>
    <row r="241" ht="13.5" customHeight="1" x14ac:dyDescent="0.2"/>
    <row r="242" ht="13.5" customHeight="1" x14ac:dyDescent="0.2"/>
    <row r="243" ht="13.5" customHeight="1" x14ac:dyDescent="0.2"/>
    <row r="244" ht="13.5" customHeight="1" x14ac:dyDescent="0.2"/>
    <row r="245" ht="13.5" customHeight="1" x14ac:dyDescent="0.2"/>
    <row r="246" ht="13.5" customHeight="1" x14ac:dyDescent="0.2"/>
    <row r="247" ht="13.5" customHeight="1" x14ac:dyDescent="0.2"/>
    <row r="248" ht="13.5" customHeight="1" x14ac:dyDescent="0.2"/>
    <row r="249" ht="13.5" customHeight="1" x14ac:dyDescent="0.2"/>
    <row r="250" ht="13.5" customHeight="1" x14ac:dyDescent="0.2"/>
    <row r="251" ht="13.5" customHeight="1" x14ac:dyDescent="0.2"/>
    <row r="252" ht="13.5" customHeight="1" x14ac:dyDescent="0.2"/>
    <row r="253" ht="13.5" customHeight="1" x14ac:dyDescent="0.2"/>
    <row r="254" ht="13.5" customHeight="1" x14ac:dyDescent="0.2"/>
    <row r="255" ht="13.5" customHeight="1" x14ac:dyDescent="0.2"/>
    <row r="256" ht="13.5" customHeight="1" x14ac:dyDescent="0.2"/>
    <row r="257" ht="13.5" customHeight="1" x14ac:dyDescent="0.2"/>
    <row r="258" ht="13.5" customHeight="1" x14ac:dyDescent="0.2"/>
    <row r="259" ht="13.5" customHeight="1" x14ac:dyDescent="0.2"/>
    <row r="260" ht="13.5" customHeight="1" x14ac:dyDescent="0.2"/>
    <row r="261" ht="13.5" customHeight="1" x14ac:dyDescent="0.2"/>
    <row r="262" ht="13.5" customHeight="1" x14ac:dyDescent="0.2"/>
    <row r="263" ht="13.5" customHeight="1" x14ac:dyDescent="0.2"/>
    <row r="264" ht="13.5" customHeight="1" x14ac:dyDescent="0.2"/>
    <row r="265" ht="13.5" customHeight="1" x14ac:dyDescent="0.2"/>
    <row r="266" ht="13.5" customHeight="1" x14ac:dyDescent="0.2"/>
    <row r="267" ht="13.5" customHeight="1" x14ac:dyDescent="0.2"/>
    <row r="268" ht="13.5" customHeight="1" x14ac:dyDescent="0.2"/>
    <row r="269" ht="13.5" customHeight="1" x14ac:dyDescent="0.2"/>
    <row r="270" ht="13.5" customHeight="1" x14ac:dyDescent="0.2"/>
    <row r="271" ht="13.5" customHeight="1" x14ac:dyDescent="0.2"/>
    <row r="272" ht="13.5" customHeight="1" x14ac:dyDescent="0.2"/>
    <row r="273" ht="13.5" customHeight="1" x14ac:dyDescent="0.2"/>
    <row r="274" ht="13.5" customHeight="1" x14ac:dyDescent="0.2"/>
    <row r="275" ht="13.5" customHeight="1" x14ac:dyDescent="0.2"/>
    <row r="276" ht="13.5" customHeight="1" x14ac:dyDescent="0.2"/>
    <row r="277" ht="13.5" customHeight="1" x14ac:dyDescent="0.2"/>
    <row r="278" ht="13.5" customHeight="1" x14ac:dyDescent="0.2"/>
    <row r="279" ht="13.5" customHeight="1" x14ac:dyDescent="0.2"/>
    <row r="280" ht="13.5" customHeight="1" x14ac:dyDescent="0.2"/>
    <row r="281" ht="13.5" customHeight="1" x14ac:dyDescent="0.2"/>
    <row r="282" ht="13.5" customHeight="1" x14ac:dyDescent="0.2"/>
    <row r="283" ht="13.5" customHeight="1" x14ac:dyDescent="0.2"/>
    <row r="284" ht="13.5" customHeight="1" x14ac:dyDescent="0.2"/>
    <row r="285" ht="13.5" customHeight="1" x14ac:dyDescent="0.2"/>
    <row r="286" ht="13.5" customHeight="1" x14ac:dyDescent="0.2"/>
    <row r="287" ht="13.5" customHeight="1" x14ac:dyDescent="0.2"/>
    <row r="288" ht="13.5" customHeight="1" x14ac:dyDescent="0.2"/>
    <row r="289" ht="13.5" customHeight="1" x14ac:dyDescent="0.2"/>
    <row r="290" ht="13.5" customHeight="1" x14ac:dyDescent="0.2"/>
    <row r="291" ht="13.5" customHeight="1" x14ac:dyDescent="0.2"/>
    <row r="292" ht="13.5" customHeight="1" x14ac:dyDescent="0.2"/>
    <row r="293" ht="13.5" customHeight="1" x14ac:dyDescent="0.2"/>
    <row r="294" ht="13.5" customHeight="1" x14ac:dyDescent="0.2"/>
    <row r="295" ht="13.5" customHeight="1" x14ac:dyDescent="0.2"/>
    <row r="296" ht="13.5" customHeight="1" x14ac:dyDescent="0.2"/>
    <row r="297" ht="13.5" customHeight="1" x14ac:dyDescent="0.2"/>
    <row r="298" ht="13.5" customHeight="1" x14ac:dyDescent="0.2"/>
    <row r="299" ht="13.5" customHeight="1" x14ac:dyDescent="0.2"/>
    <row r="300" ht="13.5" customHeight="1" x14ac:dyDescent="0.2"/>
    <row r="301" ht="13.5" customHeight="1" x14ac:dyDescent="0.2"/>
    <row r="302" ht="13.5" customHeight="1" x14ac:dyDescent="0.2"/>
    <row r="303" ht="13.5" customHeight="1" x14ac:dyDescent="0.2"/>
    <row r="304" ht="13.5" customHeight="1" x14ac:dyDescent="0.2"/>
    <row r="305" ht="13.5" customHeight="1" x14ac:dyDescent="0.2"/>
    <row r="306" ht="13.5" customHeight="1" x14ac:dyDescent="0.2"/>
    <row r="307" ht="13.5" customHeight="1" x14ac:dyDescent="0.2"/>
    <row r="308" ht="13.5" customHeight="1" x14ac:dyDescent="0.2"/>
    <row r="309" ht="13.5" customHeight="1" x14ac:dyDescent="0.2"/>
    <row r="310" ht="13.5" customHeight="1" x14ac:dyDescent="0.2"/>
    <row r="311" ht="13.5" customHeight="1" x14ac:dyDescent="0.2"/>
    <row r="312" ht="13.5" customHeight="1" x14ac:dyDescent="0.2"/>
    <row r="313" ht="13.5" customHeight="1" x14ac:dyDescent="0.2"/>
    <row r="314" ht="13.5" customHeight="1" x14ac:dyDescent="0.2"/>
    <row r="315" ht="13.5" customHeight="1" x14ac:dyDescent="0.2"/>
    <row r="316" ht="13.5" customHeight="1" x14ac:dyDescent="0.2"/>
    <row r="317" ht="13.5" customHeight="1" x14ac:dyDescent="0.2"/>
    <row r="318" ht="13.5" customHeight="1" x14ac:dyDescent="0.2"/>
    <row r="319" ht="13.5" customHeight="1" x14ac:dyDescent="0.2"/>
    <row r="320" ht="13.5" customHeight="1" x14ac:dyDescent="0.2"/>
    <row r="321" ht="13.5" customHeight="1" x14ac:dyDescent="0.2"/>
    <row r="322" ht="13.5" customHeight="1" x14ac:dyDescent="0.2"/>
    <row r="323" ht="13.5" customHeight="1" x14ac:dyDescent="0.2"/>
    <row r="324" ht="13.5" customHeight="1" x14ac:dyDescent="0.2"/>
    <row r="325" ht="13.5" customHeight="1" x14ac:dyDescent="0.2"/>
    <row r="326" ht="13.5" customHeight="1" x14ac:dyDescent="0.2"/>
    <row r="327" ht="13.5" customHeight="1" x14ac:dyDescent="0.2"/>
    <row r="328" ht="13.5" customHeight="1" x14ac:dyDescent="0.2"/>
    <row r="329" ht="13.5" customHeight="1" x14ac:dyDescent="0.2"/>
    <row r="330" ht="13.5" customHeight="1" x14ac:dyDescent="0.2"/>
    <row r="331" ht="13.5" customHeight="1" x14ac:dyDescent="0.2"/>
    <row r="332" ht="13.5" customHeight="1" x14ac:dyDescent="0.2"/>
    <row r="333" ht="13.5" customHeight="1" x14ac:dyDescent="0.2"/>
    <row r="334" ht="13.5" customHeight="1" x14ac:dyDescent="0.2"/>
    <row r="335" ht="13.5" customHeight="1" x14ac:dyDescent="0.2"/>
    <row r="336" ht="13.5" customHeight="1" x14ac:dyDescent="0.2"/>
    <row r="337" ht="13.5" customHeight="1" x14ac:dyDescent="0.2"/>
    <row r="338" ht="13.5" customHeight="1" x14ac:dyDescent="0.2"/>
    <row r="339" ht="13.5" customHeight="1" x14ac:dyDescent="0.2"/>
    <row r="340" ht="13.5" customHeight="1" x14ac:dyDescent="0.2"/>
    <row r="341" ht="13.5" customHeight="1" x14ac:dyDescent="0.2"/>
    <row r="342" ht="13.5" customHeight="1" x14ac:dyDescent="0.2"/>
    <row r="343" ht="13.5" customHeight="1" x14ac:dyDescent="0.2"/>
    <row r="344" ht="13.5" customHeight="1" x14ac:dyDescent="0.2"/>
    <row r="345" ht="13.5" customHeight="1" x14ac:dyDescent="0.2"/>
    <row r="346" ht="13.5" customHeight="1" x14ac:dyDescent="0.2"/>
    <row r="347" ht="13.5" customHeight="1" x14ac:dyDescent="0.2"/>
    <row r="348" ht="13.5" customHeight="1" x14ac:dyDescent="0.2"/>
    <row r="349" ht="13.5" customHeight="1" x14ac:dyDescent="0.2"/>
    <row r="350" ht="13.5" customHeight="1" x14ac:dyDescent="0.2"/>
    <row r="351" ht="13.5" customHeight="1" x14ac:dyDescent="0.2"/>
    <row r="352" ht="13.5" customHeight="1" x14ac:dyDescent="0.2"/>
    <row r="353" ht="13.5" customHeight="1" x14ac:dyDescent="0.2"/>
    <row r="354" ht="13.5" customHeight="1" x14ac:dyDescent="0.2"/>
    <row r="355" ht="13.5" customHeight="1" x14ac:dyDescent="0.2"/>
    <row r="356" ht="13.5" customHeight="1" x14ac:dyDescent="0.2"/>
    <row r="357" ht="13.5" customHeight="1" x14ac:dyDescent="0.2"/>
    <row r="358" ht="13.5" customHeight="1" x14ac:dyDescent="0.2"/>
    <row r="359" ht="13.5" customHeight="1" x14ac:dyDescent="0.2"/>
    <row r="360" ht="13.5" customHeight="1" x14ac:dyDescent="0.2"/>
    <row r="361" ht="13.5" customHeight="1" x14ac:dyDescent="0.2"/>
    <row r="362" ht="13.5" customHeight="1" x14ac:dyDescent="0.2"/>
    <row r="363" ht="13.5" customHeight="1" x14ac:dyDescent="0.2"/>
    <row r="364" ht="13.5" customHeight="1" x14ac:dyDescent="0.2"/>
    <row r="365" ht="13.5" customHeight="1" x14ac:dyDescent="0.2"/>
    <row r="366" ht="13.5" customHeight="1" x14ac:dyDescent="0.2"/>
    <row r="367" ht="13.5" customHeight="1" x14ac:dyDescent="0.2"/>
    <row r="368" ht="13.5" customHeight="1" x14ac:dyDescent="0.2"/>
    <row r="369" ht="13.5" customHeight="1" x14ac:dyDescent="0.2"/>
    <row r="370" ht="13.5" customHeight="1" x14ac:dyDescent="0.2"/>
    <row r="371" ht="13.5" customHeight="1" x14ac:dyDescent="0.2"/>
    <row r="372" ht="13.5" customHeight="1" x14ac:dyDescent="0.2"/>
    <row r="373" ht="13.5" customHeight="1" x14ac:dyDescent="0.2"/>
    <row r="374" ht="13.5" customHeight="1" x14ac:dyDescent="0.2"/>
    <row r="375" ht="13.5" customHeight="1" x14ac:dyDescent="0.2"/>
    <row r="376" ht="13.5" customHeight="1" x14ac:dyDescent="0.2"/>
    <row r="377" ht="13.5" customHeight="1" x14ac:dyDescent="0.2"/>
    <row r="378" ht="13.5" customHeight="1" x14ac:dyDescent="0.2"/>
    <row r="379" ht="13.5" customHeight="1" x14ac:dyDescent="0.2"/>
    <row r="380" ht="13.5" customHeight="1" x14ac:dyDescent="0.2"/>
    <row r="381" ht="13.5" customHeight="1" x14ac:dyDescent="0.2"/>
    <row r="382" ht="13.5" customHeight="1" x14ac:dyDescent="0.2"/>
    <row r="383" ht="13.5" customHeight="1" x14ac:dyDescent="0.2"/>
    <row r="384" ht="13.5" customHeight="1" x14ac:dyDescent="0.2"/>
    <row r="385" ht="13.5" customHeight="1" x14ac:dyDescent="0.2"/>
    <row r="386" ht="13.5" customHeight="1" x14ac:dyDescent="0.2"/>
    <row r="387" ht="13.5" customHeight="1" x14ac:dyDescent="0.2"/>
    <row r="388" ht="13.5" customHeight="1" x14ac:dyDescent="0.2"/>
    <row r="389" ht="13.5" customHeight="1" x14ac:dyDescent="0.2"/>
    <row r="390" ht="13.5" customHeight="1" x14ac:dyDescent="0.2"/>
    <row r="391" ht="13.5" customHeight="1" x14ac:dyDescent="0.2"/>
    <row r="392" ht="13.5" customHeight="1" x14ac:dyDescent="0.2"/>
    <row r="393" ht="13.5" customHeight="1" x14ac:dyDescent="0.2"/>
    <row r="394" ht="13.5" customHeight="1" x14ac:dyDescent="0.2"/>
    <row r="395" ht="13.5" customHeight="1" x14ac:dyDescent="0.2"/>
    <row r="396" ht="13.5" customHeight="1" x14ac:dyDescent="0.2"/>
    <row r="397" ht="13.5" customHeight="1" x14ac:dyDescent="0.2"/>
    <row r="398" ht="13.5" customHeight="1" x14ac:dyDescent="0.2"/>
    <row r="399" ht="13.5" customHeight="1" x14ac:dyDescent="0.2"/>
    <row r="400" ht="13.5" customHeight="1" x14ac:dyDescent="0.2"/>
    <row r="401" ht="13.5" customHeight="1" x14ac:dyDescent="0.2"/>
    <row r="402" ht="13.5" customHeight="1" x14ac:dyDescent="0.2"/>
    <row r="403" ht="13.5" customHeight="1" x14ac:dyDescent="0.2"/>
    <row r="404" ht="13.5" customHeight="1" x14ac:dyDescent="0.2"/>
    <row r="405" ht="13.5" customHeight="1" x14ac:dyDescent="0.2"/>
    <row r="406" ht="13.5" customHeight="1" x14ac:dyDescent="0.2"/>
    <row r="407" ht="13.5" customHeight="1" x14ac:dyDescent="0.2"/>
    <row r="408" ht="13.5" customHeight="1" x14ac:dyDescent="0.2"/>
    <row r="409" ht="13.5" customHeight="1" x14ac:dyDescent="0.2"/>
    <row r="410" ht="13.5" customHeight="1" x14ac:dyDescent="0.2"/>
    <row r="411" ht="13.5" customHeight="1" x14ac:dyDescent="0.2"/>
    <row r="412" ht="13.5" customHeight="1" x14ac:dyDescent="0.2"/>
    <row r="413" ht="13.5" customHeight="1" x14ac:dyDescent="0.2"/>
    <row r="414" ht="13.5" customHeight="1" x14ac:dyDescent="0.2"/>
    <row r="415" ht="13.5" customHeight="1" x14ac:dyDescent="0.2"/>
    <row r="416" ht="13.5" customHeight="1" x14ac:dyDescent="0.2"/>
    <row r="417" ht="13.5" customHeight="1" x14ac:dyDescent="0.2"/>
    <row r="418" ht="13.5" customHeight="1" x14ac:dyDescent="0.2"/>
    <row r="419" ht="13.5" customHeight="1" x14ac:dyDescent="0.2"/>
    <row r="420" ht="13.5" customHeight="1" x14ac:dyDescent="0.2"/>
    <row r="421" ht="13.5" customHeight="1" x14ac:dyDescent="0.2"/>
    <row r="422" ht="13.5" customHeight="1" x14ac:dyDescent="0.2"/>
    <row r="423" ht="13.5" customHeight="1" x14ac:dyDescent="0.2"/>
    <row r="424" ht="13.5" customHeight="1" x14ac:dyDescent="0.2"/>
    <row r="425" ht="13.5" customHeight="1" x14ac:dyDescent="0.2"/>
    <row r="426" ht="13.5" customHeight="1" x14ac:dyDescent="0.2"/>
    <row r="427" ht="13.5" customHeight="1" x14ac:dyDescent="0.2"/>
    <row r="428" ht="13.5" customHeight="1" x14ac:dyDescent="0.2"/>
    <row r="429" ht="13.5" customHeight="1" x14ac:dyDescent="0.2"/>
    <row r="430" ht="13.5" customHeight="1" x14ac:dyDescent="0.2"/>
    <row r="431" ht="13.5" customHeight="1" x14ac:dyDescent="0.2"/>
    <row r="432" ht="13.5" customHeight="1" x14ac:dyDescent="0.2"/>
    <row r="433" ht="13.5" customHeight="1" x14ac:dyDescent="0.2"/>
    <row r="434" ht="13.5" customHeight="1" x14ac:dyDescent="0.2"/>
    <row r="435" ht="13.5" customHeight="1" x14ac:dyDescent="0.2"/>
    <row r="436" ht="13.5" customHeight="1" x14ac:dyDescent="0.2"/>
    <row r="437" ht="13.5" customHeight="1" x14ac:dyDescent="0.2"/>
    <row r="438" ht="13.5" customHeight="1" x14ac:dyDescent="0.2"/>
    <row r="439" ht="13.5" customHeight="1" x14ac:dyDescent="0.2"/>
    <row r="440" ht="13.5" customHeight="1" x14ac:dyDescent="0.2"/>
    <row r="441" ht="13.5" customHeight="1" x14ac:dyDescent="0.2"/>
    <row r="442" ht="13.5" customHeight="1" x14ac:dyDescent="0.2"/>
    <row r="443" ht="13.5" customHeight="1" x14ac:dyDescent="0.2"/>
    <row r="444" ht="13.5" customHeight="1" x14ac:dyDescent="0.2"/>
    <row r="445" ht="13.5" customHeight="1" x14ac:dyDescent="0.2"/>
    <row r="446" ht="13.5" customHeight="1" x14ac:dyDescent="0.2"/>
    <row r="447" ht="13.5" customHeight="1" x14ac:dyDescent="0.2"/>
    <row r="448" ht="13.5" customHeight="1" x14ac:dyDescent="0.2"/>
    <row r="449" ht="13.5" customHeight="1" x14ac:dyDescent="0.2"/>
    <row r="450" ht="13.5" customHeight="1" x14ac:dyDescent="0.2"/>
    <row r="451" ht="13.5" customHeight="1" x14ac:dyDescent="0.2"/>
    <row r="452" ht="13.5" customHeight="1" x14ac:dyDescent="0.2"/>
    <row r="453" ht="13.5" customHeight="1" x14ac:dyDescent="0.2"/>
    <row r="454" ht="13.5" customHeight="1" x14ac:dyDescent="0.2"/>
    <row r="455" ht="13.5" customHeight="1" x14ac:dyDescent="0.2"/>
    <row r="456" ht="13.5" customHeight="1" x14ac:dyDescent="0.2"/>
    <row r="457" ht="13.5" customHeight="1" x14ac:dyDescent="0.2"/>
    <row r="458" ht="13.5" customHeight="1" x14ac:dyDescent="0.2"/>
    <row r="459" ht="13.5" customHeight="1" x14ac:dyDescent="0.2"/>
    <row r="460" ht="13.5" customHeight="1" x14ac:dyDescent="0.2"/>
    <row r="461" ht="13.5" customHeight="1" x14ac:dyDescent="0.2"/>
    <row r="462" ht="13.5" customHeight="1" x14ac:dyDescent="0.2"/>
    <row r="463" ht="13.5" customHeight="1" x14ac:dyDescent="0.2"/>
    <row r="464" ht="13.5" customHeight="1" x14ac:dyDescent="0.2"/>
    <row r="465" ht="13.5" customHeight="1" x14ac:dyDescent="0.2"/>
    <row r="466" ht="13.5" customHeight="1" x14ac:dyDescent="0.2"/>
    <row r="467" ht="13.5" customHeight="1" x14ac:dyDescent="0.2"/>
    <row r="468" ht="13.5" customHeight="1" x14ac:dyDescent="0.2"/>
    <row r="469" ht="13.5" customHeight="1" x14ac:dyDescent="0.2"/>
    <row r="470" ht="13.5" customHeight="1" x14ac:dyDescent="0.2"/>
    <row r="471" ht="13.5" customHeight="1" x14ac:dyDescent="0.2"/>
    <row r="472" ht="13.5" customHeight="1" x14ac:dyDescent="0.2"/>
    <row r="473" ht="13.5" customHeight="1" x14ac:dyDescent="0.2"/>
    <row r="474" ht="13.5" customHeight="1" x14ac:dyDescent="0.2"/>
    <row r="475" ht="13.5" customHeight="1" x14ac:dyDescent="0.2"/>
    <row r="476" ht="13.5" customHeight="1" x14ac:dyDescent="0.2"/>
    <row r="477" ht="13.5" customHeight="1" x14ac:dyDescent="0.2"/>
    <row r="478" ht="13.5" customHeight="1" x14ac:dyDescent="0.2"/>
    <row r="479" ht="13.5" customHeight="1" x14ac:dyDescent="0.2"/>
    <row r="480" ht="13.5" customHeight="1" x14ac:dyDescent="0.2"/>
    <row r="481" ht="13.5" customHeight="1" x14ac:dyDescent="0.2"/>
    <row r="482" ht="13.5" customHeight="1" x14ac:dyDescent="0.2"/>
    <row r="483" ht="13.5" customHeight="1" x14ac:dyDescent="0.2"/>
    <row r="484" ht="13.5" customHeight="1" x14ac:dyDescent="0.2"/>
    <row r="485" ht="13.5" customHeight="1" x14ac:dyDescent="0.2"/>
    <row r="486" ht="13.5" customHeight="1" x14ac:dyDescent="0.2"/>
    <row r="487" ht="13.5" customHeight="1" x14ac:dyDescent="0.2"/>
    <row r="488" ht="13.5" customHeight="1" x14ac:dyDescent="0.2"/>
    <row r="489" ht="13.5" customHeight="1" x14ac:dyDescent="0.2"/>
    <row r="490" ht="13.5" customHeight="1" x14ac:dyDescent="0.2"/>
    <row r="491" ht="13.5" customHeight="1" x14ac:dyDescent="0.2"/>
    <row r="492" ht="13.5" customHeight="1" x14ac:dyDescent="0.2"/>
    <row r="493" ht="13.5" customHeight="1" x14ac:dyDescent="0.2"/>
    <row r="494" ht="13.5" customHeight="1" x14ac:dyDescent="0.2"/>
    <row r="495" ht="13.5" customHeight="1" x14ac:dyDescent="0.2"/>
    <row r="496" ht="13.5" customHeight="1" x14ac:dyDescent="0.2"/>
    <row r="497" ht="13.5" customHeight="1" x14ac:dyDescent="0.2"/>
    <row r="498" ht="13.5" customHeight="1" x14ac:dyDescent="0.2"/>
    <row r="499" ht="13.5" customHeight="1" x14ac:dyDescent="0.2"/>
    <row r="500" ht="13.5" customHeight="1" x14ac:dyDescent="0.2"/>
    <row r="501" ht="13.5" customHeight="1" x14ac:dyDescent="0.2"/>
    <row r="502" ht="13.5" customHeight="1" x14ac:dyDescent="0.2"/>
    <row r="503" ht="13.5" customHeight="1" x14ac:dyDescent="0.2"/>
    <row r="504" ht="13.5" customHeight="1" x14ac:dyDescent="0.2"/>
    <row r="505" ht="13.5" customHeight="1" x14ac:dyDescent="0.2"/>
    <row r="506" ht="13.5" customHeight="1" x14ac:dyDescent="0.2"/>
    <row r="507" ht="13.5" customHeight="1" x14ac:dyDescent="0.2"/>
    <row r="508" ht="13.5" customHeight="1" x14ac:dyDescent="0.2"/>
    <row r="509" ht="13.5" customHeight="1" x14ac:dyDescent="0.2"/>
    <row r="510" ht="13.5" customHeight="1" x14ac:dyDescent="0.2"/>
    <row r="511" ht="13.5" customHeight="1" x14ac:dyDescent="0.2"/>
    <row r="512" ht="13.5" customHeight="1" x14ac:dyDescent="0.2"/>
    <row r="513" ht="13.5" customHeight="1" x14ac:dyDescent="0.2"/>
    <row r="514" ht="13.5" customHeight="1" x14ac:dyDescent="0.2"/>
    <row r="515" ht="13.5" customHeight="1" x14ac:dyDescent="0.2"/>
    <row r="516" ht="13.5" customHeight="1" x14ac:dyDescent="0.2"/>
    <row r="517" ht="13.5" customHeight="1" x14ac:dyDescent="0.2"/>
    <row r="518" ht="13.5" customHeight="1" x14ac:dyDescent="0.2"/>
    <row r="519" ht="13.5" customHeight="1" x14ac:dyDescent="0.2"/>
    <row r="520" ht="13.5" customHeight="1" x14ac:dyDescent="0.2"/>
    <row r="521" ht="13.5" customHeight="1" x14ac:dyDescent="0.2"/>
    <row r="522" ht="13.5" customHeight="1" x14ac:dyDescent="0.2"/>
    <row r="523" ht="13.5" customHeight="1" x14ac:dyDescent="0.2"/>
    <row r="524" ht="13.5" customHeight="1" x14ac:dyDescent="0.2"/>
    <row r="525" ht="13.5" customHeight="1" x14ac:dyDescent="0.2"/>
    <row r="526" ht="13.5" customHeight="1" x14ac:dyDescent="0.2"/>
    <row r="527" ht="13.5" customHeight="1" x14ac:dyDescent="0.2"/>
    <row r="528" ht="13.5" customHeight="1" x14ac:dyDescent="0.2"/>
    <row r="529" ht="13.5" customHeight="1" x14ac:dyDescent="0.2"/>
    <row r="530" ht="13.5" customHeight="1" x14ac:dyDescent="0.2"/>
    <row r="531" ht="13.5" customHeight="1" x14ac:dyDescent="0.2"/>
    <row r="532" ht="13.5" customHeight="1" x14ac:dyDescent="0.2"/>
    <row r="533" ht="13.5" customHeight="1" x14ac:dyDescent="0.2"/>
    <row r="534" ht="13.5" customHeight="1" x14ac:dyDescent="0.2"/>
    <row r="535" ht="13.5" customHeight="1" x14ac:dyDescent="0.2"/>
    <row r="536" ht="13.5" customHeight="1" x14ac:dyDescent="0.2"/>
    <row r="537" ht="13.5" customHeight="1" x14ac:dyDescent="0.2"/>
    <row r="538" ht="13.5" customHeight="1" x14ac:dyDescent="0.2"/>
    <row r="539" ht="13.5" customHeight="1" x14ac:dyDescent="0.2"/>
    <row r="540" ht="13.5" customHeight="1" x14ac:dyDescent="0.2"/>
    <row r="541" ht="13.5" customHeight="1" x14ac:dyDescent="0.2"/>
    <row r="542" ht="13.5" customHeight="1" x14ac:dyDescent="0.2"/>
    <row r="543" ht="13.5" customHeight="1" x14ac:dyDescent="0.2"/>
    <row r="544" ht="13.5" customHeight="1" x14ac:dyDescent="0.2"/>
    <row r="545" ht="13.5" customHeight="1" x14ac:dyDescent="0.2"/>
    <row r="546" ht="13.5" customHeight="1" x14ac:dyDescent="0.2"/>
    <row r="547" ht="13.5" customHeight="1" x14ac:dyDescent="0.2"/>
    <row r="548" ht="13.5" customHeight="1" x14ac:dyDescent="0.2"/>
    <row r="549" ht="13.5" customHeight="1" x14ac:dyDescent="0.2"/>
    <row r="550" ht="13.5" customHeight="1" x14ac:dyDescent="0.2"/>
    <row r="551" ht="13.5" customHeight="1" x14ac:dyDescent="0.2"/>
    <row r="552" ht="13.5" customHeight="1" x14ac:dyDescent="0.2"/>
    <row r="553" ht="13.5" customHeight="1" x14ac:dyDescent="0.2"/>
    <row r="554" ht="13.5" customHeight="1" x14ac:dyDescent="0.2"/>
    <row r="555" ht="13.5" customHeight="1" x14ac:dyDescent="0.2"/>
    <row r="556" ht="13.5" customHeight="1" x14ac:dyDescent="0.2"/>
    <row r="557" ht="13.5" customHeight="1" x14ac:dyDescent="0.2"/>
    <row r="558" ht="13.5" customHeight="1" x14ac:dyDescent="0.2"/>
    <row r="559" ht="13.5" customHeight="1" x14ac:dyDescent="0.2"/>
    <row r="560" ht="13.5" customHeight="1" x14ac:dyDescent="0.2"/>
    <row r="561" ht="13.5" customHeight="1" x14ac:dyDescent="0.2"/>
    <row r="562" ht="13.5" customHeight="1" x14ac:dyDescent="0.2"/>
    <row r="563" ht="13.5" customHeight="1" x14ac:dyDescent="0.2"/>
    <row r="564" ht="13.5" customHeight="1" x14ac:dyDescent="0.2"/>
    <row r="565" ht="13.5" customHeight="1" x14ac:dyDescent="0.2"/>
    <row r="566" ht="13.5" customHeight="1" x14ac:dyDescent="0.2"/>
    <row r="567" ht="13.5" customHeight="1" x14ac:dyDescent="0.2"/>
    <row r="568" ht="13.5" customHeight="1" x14ac:dyDescent="0.2"/>
    <row r="569" ht="13.5" customHeight="1" x14ac:dyDescent="0.2"/>
    <row r="570" ht="13.5" customHeight="1" x14ac:dyDescent="0.2"/>
    <row r="571" ht="13.5" customHeight="1" x14ac:dyDescent="0.2"/>
    <row r="572" ht="13.5" customHeight="1" x14ac:dyDescent="0.2"/>
    <row r="573" ht="13.5" customHeight="1" x14ac:dyDescent="0.2"/>
    <row r="574" ht="13.5" customHeight="1" x14ac:dyDescent="0.2"/>
    <row r="575" ht="13.5" customHeight="1" x14ac:dyDescent="0.2"/>
    <row r="576" ht="13.5" customHeight="1" x14ac:dyDescent="0.2"/>
    <row r="577" ht="13.5" customHeight="1" x14ac:dyDescent="0.2"/>
    <row r="578" ht="13.5" customHeight="1" x14ac:dyDescent="0.2"/>
    <row r="579" ht="13.5" customHeight="1" x14ac:dyDescent="0.2"/>
    <row r="580" ht="13.5" customHeight="1" x14ac:dyDescent="0.2"/>
    <row r="581" ht="13.5" customHeight="1" x14ac:dyDescent="0.2"/>
    <row r="582" ht="13.5" customHeight="1" x14ac:dyDescent="0.2"/>
    <row r="583" ht="13.5" customHeight="1" x14ac:dyDescent="0.2"/>
    <row r="584" ht="13.5" customHeight="1" x14ac:dyDescent="0.2"/>
    <row r="585" ht="13.5" customHeight="1" x14ac:dyDescent="0.2"/>
    <row r="586" ht="13.5" customHeight="1" x14ac:dyDescent="0.2"/>
    <row r="587" ht="13.5" customHeight="1" x14ac:dyDescent="0.2"/>
    <row r="588" ht="13.5" customHeight="1" x14ac:dyDescent="0.2"/>
    <row r="589" ht="13.5" customHeight="1" x14ac:dyDescent="0.2"/>
    <row r="590" ht="13.5" customHeight="1" x14ac:dyDescent="0.2"/>
    <row r="591" ht="13.5" customHeight="1" x14ac:dyDescent="0.2"/>
    <row r="592" ht="13.5" customHeight="1" x14ac:dyDescent="0.2"/>
    <row r="593" ht="13.5" customHeight="1" x14ac:dyDescent="0.2"/>
    <row r="594" ht="13.5" customHeight="1" x14ac:dyDescent="0.2"/>
    <row r="595" ht="13.5" customHeight="1" x14ac:dyDescent="0.2"/>
    <row r="596" ht="13.5" customHeight="1" x14ac:dyDescent="0.2"/>
    <row r="597" ht="13.5" customHeight="1" x14ac:dyDescent="0.2"/>
    <row r="598" ht="13.5" customHeight="1" x14ac:dyDescent="0.2"/>
    <row r="599" ht="13.5" customHeight="1" x14ac:dyDescent="0.2"/>
    <row r="600" ht="13.5" customHeight="1" x14ac:dyDescent="0.2"/>
    <row r="601" ht="13.5" customHeight="1" x14ac:dyDescent="0.2"/>
    <row r="602" ht="13.5" customHeight="1" x14ac:dyDescent="0.2"/>
    <row r="603" ht="13.5" customHeight="1" x14ac:dyDescent="0.2"/>
    <row r="604" ht="13.5" customHeight="1" x14ac:dyDescent="0.2"/>
    <row r="605" ht="13.5" customHeight="1" x14ac:dyDescent="0.2"/>
    <row r="606" ht="13.5" customHeight="1" x14ac:dyDescent="0.2"/>
    <row r="607" ht="13.5" customHeight="1" x14ac:dyDescent="0.2"/>
    <row r="608" ht="13.5" customHeight="1" x14ac:dyDescent="0.2"/>
    <row r="609" ht="13.5" customHeight="1" x14ac:dyDescent="0.2"/>
    <row r="610" ht="13.5" customHeight="1" x14ac:dyDescent="0.2"/>
    <row r="611" ht="13.5" customHeight="1" x14ac:dyDescent="0.2"/>
    <row r="612" ht="13.5" customHeight="1" x14ac:dyDescent="0.2"/>
    <row r="613" ht="13.5" customHeight="1" x14ac:dyDescent="0.2"/>
    <row r="614" ht="13.5" customHeight="1" x14ac:dyDescent="0.2"/>
    <row r="615" ht="13.5" customHeight="1" x14ac:dyDescent="0.2"/>
    <row r="616" ht="13.5" customHeight="1" x14ac:dyDescent="0.2"/>
    <row r="617" ht="13.5" customHeight="1" x14ac:dyDescent="0.2"/>
    <row r="618" ht="13.5" customHeight="1" x14ac:dyDescent="0.2"/>
    <row r="619" ht="13.5" customHeight="1" x14ac:dyDescent="0.2"/>
    <row r="620" ht="13.5" customHeight="1" x14ac:dyDescent="0.2"/>
    <row r="621" ht="13.5" customHeight="1" x14ac:dyDescent="0.2"/>
    <row r="622" ht="13.5" customHeight="1" x14ac:dyDescent="0.2"/>
    <row r="623" ht="13.5" customHeight="1" x14ac:dyDescent="0.2"/>
    <row r="624" ht="13.5" customHeight="1" x14ac:dyDescent="0.2"/>
    <row r="625" ht="13.5" customHeight="1" x14ac:dyDescent="0.2"/>
    <row r="626" ht="13.5" customHeight="1" x14ac:dyDescent="0.2"/>
    <row r="627" ht="13.5" customHeight="1" x14ac:dyDescent="0.2"/>
    <row r="628" ht="13.5" customHeight="1" x14ac:dyDescent="0.2"/>
    <row r="629" ht="13.5" customHeight="1" x14ac:dyDescent="0.2"/>
    <row r="630" ht="13.5" customHeight="1" x14ac:dyDescent="0.2"/>
    <row r="631" ht="13.5" customHeight="1" x14ac:dyDescent="0.2"/>
    <row r="632" ht="13.5" customHeight="1" x14ac:dyDescent="0.2"/>
    <row r="633" ht="13.5" customHeight="1" x14ac:dyDescent="0.2"/>
    <row r="634" ht="13.5" customHeight="1" x14ac:dyDescent="0.2"/>
    <row r="635" ht="13.5" customHeight="1" x14ac:dyDescent="0.2"/>
    <row r="636" ht="13.5" customHeight="1" x14ac:dyDescent="0.2"/>
    <row r="637" ht="13.5" customHeight="1" x14ac:dyDescent="0.2"/>
    <row r="638" ht="13.5" customHeight="1" x14ac:dyDescent="0.2"/>
    <row r="639" ht="13.5" customHeight="1" x14ac:dyDescent="0.2"/>
    <row r="640" ht="13.5" customHeight="1" x14ac:dyDescent="0.2"/>
    <row r="641" ht="13.5" customHeight="1" x14ac:dyDescent="0.2"/>
    <row r="642" ht="13.5" customHeight="1" x14ac:dyDescent="0.2"/>
    <row r="643" ht="13.5" customHeight="1" x14ac:dyDescent="0.2"/>
    <row r="644" ht="13.5" customHeight="1" x14ac:dyDescent="0.2"/>
    <row r="645" ht="13.5" customHeight="1" x14ac:dyDescent="0.2"/>
    <row r="646" ht="13.5" customHeight="1" x14ac:dyDescent="0.2"/>
    <row r="647" ht="13.5" customHeight="1" x14ac:dyDescent="0.2"/>
    <row r="648" ht="13.5" customHeight="1" x14ac:dyDescent="0.2"/>
    <row r="649" ht="13.5" customHeight="1" x14ac:dyDescent="0.2"/>
    <row r="650" ht="13.5" customHeight="1" x14ac:dyDescent="0.2"/>
    <row r="651" ht="13.5" customHeight="1" x14ac:dyDescent="0.2"/>
    <row r="652" ht="13.5" customHeight="1" x14ac:dyDescent="0.2"/>
    <row r="653" ht="13.5" customHeight="1" x14ac:dyDescent="0.2"/>
    <row r="654" ht="13.5" customHeight="1" x14ac:dyDescent="0.2"/>
    <row r="655" ht="13.5" customHeight="1" x14ac:dyDescent="0.2"/>
    <row r="656" ht="13.5" customHeight="1" x14ac:dyDescent="0.2"/>
    <row r="657" ht="13.5" customHeight="1" x14ac:dyDescent="0.2"/>
    <row r="658" ht="13.5" customHeight="1" x14ac:dyDescent="0.2"/>
    <row r="659" ht="13.5" customHeight="1" x14ac:dyDescent="0.2"/>
    <row r="660" ht="13.5" customHeight="1" x14ac:dyDescent="0.2"/>
    <row r="661" ht="13.5" customHeight="1" x14ac:dyDescent="0.2"/>
    <row r="662" ht="13.5" customHeight="1" x14ac:dyDescent="0.2"/>
    <row r="663" ht="13.5" customHeight="1" x14ac:dyDescent="0.2"/>
    <row r="664" ht="13.5" customHeight="1" x14ac:dyDescent="0.2"/>
    <row r="665" ht="13.5" customHeight="1" x14ac:dyDescent="0.2"/>
    <row r="666" ht="13.5" customHeight="1" x14ac:dyDescent="0.2"/>
    <row r="667" ht="13.5" customHeight="1" x14ac:dyDescent="0.2"/>
    <row r="668" ht="13.5" customHeight="1" x14ac:dyDescent="0.2"/>
    <row r="669" ht="13.5" customHeight="1" x14ac:dyDescent="0.2"/>
    <row r="670" ht="13.5" customHeight="1" x14ac:dyDescent="0.2"/>
    <row r="671" ht="13.5" customHeight="1" x14ac:dyDescent="0.2"/>
    <row r="672" ht="13.5" customHeight="1" x14ac:dyDescent="0.2"/>
    <row r="673" ht="13.5" customHeight="1" x14ac:dyDescent="0.2"/>
    <row r="674" ht="13.5" customHeight="1" x14ac:dyDescent="0.2"/>
    <row r="675" ht="13.5" customHeight="1" x14ac:dyDescent="0.2"/>
    <row r="676" ht="13.5" customHeight="1" x14ac:dyDescent="0.2"/>
    <row r="677" ht="13.5" customHeight="1" x14ac:dyDescent="0.2"/>
    <row r="678" ht="13.5" customHeight="1" x14ac:dyDescent="0.2"/>
    <row r="679" ht="13.5" customHeight="1" x14ac:dyDescent="0.2"/>
    <row r="680" ht="13.5" customHeight="1" x14ac:dyDescent="0.2"/>
    <row r="681" ht="13.5" customHeight="1" x14ac:dyDescent="0.2"/>
    <row r="682" ht="13.5" customHeight="1" x14ac:dyDescent="0.2"/>
    <row r="683" ht="13.5" customHeight="1" x14ac:dyDescent="0.2"/>
    <row r="684" ht="13.5" customHeight="1" x14ac:dyDescent="0.2"/>
    <row r="685" ht="13.5" customHeight="1" x14ac:dyDescent="0.2"/>
    <row r="686" ht="13.5" customHeight="1" x14ac:dyDescent="0.2"/>
    <row r="687" ht="13.5" customHeight="1" x14ac:dyDescent="0.2"/>
    <row r="688" ht="13.5" customHeight="1" x14ac:dyDescent="0.2"/>
    <row r="689" ht="13.5" customHeight="1" x14ac:dyDescent="0.2"/>
    <row r="690" ht="13.5" customHeight="1" x14ac:dyDescent="0.2"/>
    <row r="691" ht="13.5" customHeight="1" x14ac:dyDescent="0.2"/>
    <row r="692" ht="13.5" customHeight="1" x14ac:dyDescent="0.2"/>
    <row r="693" ht="13.5" customHeight="1" x14ac:dyDescent="0.2"/>
    <row r="694" ht="13.5" customHeight="1" x14ac:dyDescent="0.2"/>
    <row r="695" ht="13.5" customHeight="1" x14ac:dyDescent="0.2"/>
    <row r="696" ht="13.5" customHeight="1" x14ac:dyDescent="0.2"/>
    <row r="697" ht="13.5" customHeight="1" x14ac:dyDescent="0.2"/>
    <row r="698" ht="13.5" customHeight="1" x14ac:dyDescent="0.2"/>
    <row r="699" ht="13.5" customHeight="1" x14ac:dyDescent="0.2"/>
    <row r="700" ht="13.5" customHeight="1" x14ac:dyDescent="0.2"/>
    <row r="701" ht="13.5" customHeight="1" x14ac:dyDescent="0.2"/>
    <row r="702" ht="13.5" customHeight="1" x14ac:dyDescent="0.2"/>
    <row r="703" ht="13.5" customHeight="1" x14ac:dyDescent="0.2"/>
    <row r="704" ht="13.5" customHeight="1" x14ac:dyDescent="0.2"/>
    <row r="705" ht="13.5" customHeight="1" x14ac:dyDescent="0.2"/>
    <row r="706" ht="13.5" customHeight="1" x14ac:dyDescent="0.2"/>
    <row r="707" ht="13.5" customHeight="1" x14ac:dyDescent="0.2"/>
    <row r="708" ht="13.5" customHeight="1" x14ac:dyDescent="0.2"/>
    <row r="709" ht="13.5" customHeight="1" x14ac:dyDescent="0.2"/>
    <row r="710" ht="13.5" customHeight="1" x14ac:dyDescent="0.2"/>
    <row r="711" ht="13.5" customHeight="1" x14ac:dyDescent="0.2"/>
    <row r="712" ht="13.5" customHeight="1" x14ac:dyDescent="0.2"/>
    <row r="713" ht="13.5" customHeight="1" x14ac:dyDescent="0.2"/>
    <row r="714" ht="13.5" customHeight="1" x14ac:dyDescent="0.2"/>
    <row r="715" ht="13.5" customHeight="1" x14ac:dyDescent="0.2"/>
    <row r="716" ht="13.5" customHeight="1" x14ac:dyDescent="0.2"/>
    <row r="717" ht="13.5" customHeight="1" x14ac:dyDescent="0.2"/>
    <row r="718" ht="13.5" customHeight="1" x14ac:dyDescent="0.2"/>
    <row r="719" ht="13.5" customHeight="1" x14ac:dyDescent="0.2"/>
    <row r="720" ht="13.5" customHeight="1" x14ac:dyDescent="0.2"/>
    <row r="721" ht="13.5" customHeight="1" x14ac:dyDescent="0.2"/>
    <row r="722" ht="13.5" customHeight="1" x14ac:dyDescent="0.2"/>
    <row r="723" ht="13.5" customHeight="1" x14ac:dyDescent="0.2"/>
    <row r="724" ht="13.5" customHeight="1" x14ac:dyDescent="0.2"/>
    <row r="725" ht="13.5" customHeight="1" x14ac:dyDescent="0.2"/>
    <row r="726" ht="13.5" customHeight="1" x14ac:dyDescent="0.2"/>
    <row r="727" ht="13.5" customHeight="1" x14ac:dyDescent="0.2"/>
    <row r="728" ht="13.5" customHeight="1" x14ac:dyDescent="0.2"/>
    <row r="729" ht="13.5" customHeight="1" x14ac:dyDescent="0.2"/>
    <row r="730" ht="13.5" customHeight="1" x14ac:dyDescent="0.2"/>
    <row r="731" ht="13.5" customHeight="1" x14ac:dyDescent="0.2"/>
    <row r="732" ht="13.5" customHeight="1" x14ac:dyDescent="0.2"/>
    <row r="733" ht="13.5" customHeight="1" x14ac:dyDescent="0.2"/>
    <row r="734" ht="13.5" customHeight="1" x14ac:dyDescent="0.2"/>
    <row r="735" ht="13.5" customHeight="1" x14ac:dyDescent="0.2"/>
    <row r="736" ht="13.5" customHeight="1" x14ac:dyDescent="0.2"/>
    <row r="737" ht="13.5" customHeight="1" x14ac:dyDescent="0.2"/>
    <row r="738" ht="13.5" customHeight="1" x14ac:dyDescent="0.2"/>
    <row r="739" ht="13.5" customHeight="1" x14ac:dyDescent="0.2"/>
    <row r="740" ht="13.5" customHeight="1" x14ac:dyDescent="0.2"/>
    <row r="741" ht="13.5" customHeight="1" x14ac:dyDescent="0.2"/>
    <row r="742" ht="13.5" customHeight="1" x14ac:dyDescent="0.2"/>
    <row r="743" ht="13.5" customHeight="1" x14ac:dyDescent="0.2"/>
    <row r="744" ht="13.5" customHeight="1" x14ac:dyDescent="0.2"/>
    <row r="745" ht="13.5" customHeight="1" x14ac:dyDescent="0.2"/>
    <row r="746" ht="13.5" customHeight="1" x14ac:dyDescent="0.2"/>
    <row r="747" ht="13.5" customHeight="1" x14ac:dyDescent="0.2"/>
    <row r="748" ht="13.5" customHeight="1" x14ac:dyDescent="0.2"/>
    <row r="749" ht="13.5" customHeight="1" x14ac:dyDescent="0.2"/>
    <row r="750" ht="13.5" customHeight="1" x14ac:dyDescent="0.2"/>
    <row r="751" ht="13.5" customHeight="1" x14ac:dyDescent="0.2"/>
    <row r="752" ht="13.5" customHeight="1" x14ac:dyDescent="0.2"/>
    <row r="753" ht="13.5" customHeight="1" x14ac:dyDescent="0.2"/>
    <row r="754" ht="13.5" customHeight="1" x14ac:dyDescent="0.2"/>
    <row r="755" ht="13.5" customHeight="1" x14ac:dyDescent="0.2"/>
    <row r="756" ht="13.5" customHeight="1" x14ac:dyDescent="0.2"/>
    <row r="757" ht="13.5" customHeight="1" x14ac:dyDescent="0.2"/>
    <row r="758" ht="13.5" customHeight="1" x14ac:dyDescent="0.2"/>
    <row r="759" ht="13.5" customHeight="1" x14ac:dyDescent="0.2"/>
    <row r="760" ht="13.5" customHeight="1" x14ac:dyDescent="0.2"/>
    <row r="761" ht="13.5" customHeight="1" x14ac:dyDescent="0.2"/>
    <row r="762" ht="13.5" customHeight="1" x14ac:dyDescent="0.2"/>
    <row r="763" ht="13.5" customHeight="1" x14ac:dyDescent="0.2"/>
    <row r="764" ht="13.5" customHeight="1" x14ac:dyDescent="0.2"/>
    <row r="765" ht="13.5" customHeight="1" x14ac:dyDescent="0.2"/>
    <row r="766" ht="13.5" customHeight="1" x14ac:dyDescent="0.2"/>
    <row r="767" ht="13.5" customHeight="1" x14ac:dyDescent="0.2"/>
    <row r="768" ht="13.5" customHeight="1" x14ac:dyDescent="0.2"/>
    <row r="769" ht="13.5" customHeight="1" x14ac:dyDescent="0.2"/>
    <row r="770" ht="13.5" customHeight="1" x14ac:dyDescent="0.2"/>
    <row r="771" ht="13.5" customHeight="1" x14ac:dyDescent="0.2"/>
    <row r="772" ht="13.5" customHeight="1" x14ac:dyDescent="0.2"/>
    <row r="773" ht="13.5" customHeight="1" x14ac:dyDescent="0.2"/>
    <row r="774" ht="13.5" customHeight="1" x14ac:dyDescent="0.2"/>
    <row r="775" ht="13.5" customHeight="1" x14ac:dyDescent="0.2"/>
    <row r="776" ht="13.5" customHeight="1" x14ac:dyDescent="0.2"/>
    <row r="777" ht="13.5" customHeight="1" x14ac:dyDescent="0.2"/>
    <row r="778" ht="13.5" customHeight="1" x14ac:dyDescent="0.2"/>
    <row r="779" ht="13.5" customHeight="1" x14ac:dyDescent="0.2"/>
    <row r="780" ht="13.5" customHeight="1" x14ac:dyDescent="0.2"/>
    <row r="781" ht="13.5" customHeight="1" x14ac:dyDescent="0.2"/>
    <row r="782" ht="13.5" customHeight="1" x14ac:dyDescent="0.2"/>
    <row r="783" ht="13.5" customHeight="1" x14ac:dyDescent="0.2"/>
    <row r="784" ht="13.5" customHeight="1" x14ac:dyDescent="0.2"/>
    <row r="785" ht="13.5" customHeight="1" x14ac:dyDescent="0.2"/>
    <row r="786" ht="13.5" customHeight="1" x14ac:dyDescent="0.2"/>
    <row r="787" ht="13.5" customHeight="1" x14ac:dyDescent="0.2"/>
    <row r="788" ht="13.5" customHeight="1" x14ac:dyDescent="0.2"/>
    <row r="789" ht="13.5" customHeight="1" x14ac:dyDescent="0.2"/>
    <row r="790" ht="13.5" customHeight="1" x14ac:dyDescent="0.2"/>
    <row r="791" ht="13.5" customHeight="1" x14ac:dyDescent="0.2"/>
    <row r="792" ht="13.5" customHeight="1" x14ac:dyDescent="0.2"/>
    <row r="793" ht="13.5" customHeight="1" x14ac:dyDescent="0.2"/>
    <row r="794" ht="13.5" customHeight="1" x14ac:dyDescent="0.2"/>
    <row r="795" ht="13.5" customHeight="1" x14ac:dyDescent="0.2"/>
    <row r="796" ht="13.5" customHeight="1" x14ac:dyDescent="0.2"/>
    <row r="797" ht="13.5" customHeight="1" x14ac:dyDescent="0.2"/>
    <row r="798" ht="13.5" customHeight="1" x14ac:dyDescent="0.2"/>
    <row r="799" ht="13.5" customHeight="1" x14ac:dyDescent="0.2"/>
    <row r="800" ht="13.5" customHeight="1" x14ac:dyDescent="0.2"/>
    <row r="801" ht="13.5" customHeight="1" x14ac:dyDescent="0.2"/>
    <row r="802" ht="13.5" customHeight="1" x14ac:dyDescent="0.2"/>
    <row r="803" ht="13.5" customHeight="1" x14ac:dyDescent="0.2"/>
    <row r="804" ht="13.5" customHeight="1" x14ac:dyDescent="0.2"/>
    <row r="805" ht="13.5" customHeight="1" x14ac:dyDescent="0.2"/>
    <row r="806" ht="13.5" customHeight="1" x14ac:dyDescent="0.2"/>
    <row r="807" ht="13.5" customHeight="1" x14ac:dyDescent="0.2"/>
    <row r="808" ht="13.5" customHeight="1" x14ac:dyDescent="0.2"/>
    <row r="809" ht="13.5" customHeight="1" x14ac:dyDescent="0.2"/>
    <row r="810" ht="13.5" customHeight="1" x14ac:dyDescent="0.2"/>
    <row r="811" ht="13.5" customHeight="1" x14ac:dyDescent="0.2"/>
    <row r="812" ht="13.5" customHeight="1" x14ac:dyDescent="0.2"/>
    <row r="813" ht="13.5" customHeight="1" x14ac:dyDescent="0.2"/>
    <row r="814" ht="13.5" customHeight="1" x14ac:dyDescent="0.2"/>
    <row r="815" ht="13.5" customHeight="1" x14ac:dyDescent="0.2"/>
    <row r="816" ht="13.5" customHeight="1" x14ac:dyDescent="0.2"/>
    <row r="817" ht="13.5" customHeight="1" x14ac:dyDescent="0.2"/>
    <row r="818" ht="13.5" customHeight="1" x14ac:dyDescent="0.2"/>
    <row r="819" ht="13.5" customHeight="1" x14ac:dyDescent="0.2"/>
    <row r="820" ht="13.5" customHeight="1" x14ac:dyDescent="0.2"/>
    <row r="821" ht="13.5" customHeight="1" x14ac:dyDescent="0.2"/>
    <row r="822" ht="13.5" customHeight="1" x14ac:dyDescent="0.2"/>
    <row r="823" ht="13.5" customHeight="1" x14ac:dyDescent="0.2"/>
    <row r="824" ht="13.5" customHeight="1" x14ac:dyDescent="0.2"/>
    <row r="825" ht="13.5" customHeight="1" x14ac:dyDescent="0.2"/>
    <row r="826" ht="13.5" customHeight="1" x14ac:dyDescent="0.2"/>
    <row r="827" ht="13.5" customHeight="1" x14ac:dyDescent="0.2"/>
    <row r="828" ht="13.5" customHeight="1" x14ac:dyDescent="0.2"/>
    <row r="829" ht="13.5" customHeight="1" x14ac:dyDescent="0.2"/>
    <row r="830" ht="13.5" customHeight="1" x14ac:dyDescent="0.2"/>
    <row r="831" ht="13.5" customHeight="1" x14ac:dyDescent="0.2"/>
    <row r="832" ht="13.5" customHeight="1" x14ac:dyDescent="0.2"/>
    <row r="833" ht="13.5" customHeight="1" x14ac:dyDescent="0.2"/>
    <row r="834" ht="13.5" customHeight="1" x14ac:dyDescent="0.2"/>
    <row r="835" ht="13.5" customHeight="1" x14ac:dyDescent="0.2"/>
    <row r="836" ht="13.5" customHeight="1" x14ac:dyDescent="0.2"/>
    <row r="837" ht="13.5" customHeight="1" x14ac:dyDescent="0.2"/>
    <row r="838" ht="13.5" customHeight="1" x14ac:dyDescent="0.2"/>
    <row r="839" ht="13.5" customHeight="1" x14ac:dyDescent="0.2"/>
    <row r="840" ht="13.5" customHeight="1" x14ac:dyDescent="0.2"/>
    <row r="841" ht="13.5" customHeight="1" x14ac:dyDescent="0.2"/>
    <row r="842" ht="13.5" customHeight="1" x14ac:dyDescent="0.2"/>
    <row r="843" ht="13.5" customHeight="1" x14ac:dyDescent="0.2"/>
    <row r="844" ht="13.5" customHeight="1" x14ac:dyDescent="0.2"/>
    <row r="845" ht="13.5" customHeight="1" x14ac:dyDescent="0.2"/>
    <row r="846" ht="13.5" customHeight="1" x14ac:dyDescent="0.2"/>
    <row r="847" ht="13.5" customHeight="1" x14ac:dyDescent="0.2"/>
    <row r="848" ht="13.5" customHeight="1" x14ac:dyDescent="0.2"/>
    <row r="849" ht="13.5" customHeight="1" x14ac:dyDescent="0.2"/>
    <row r="850" ht="13.5" customHeight="1" x14ac:dyDescent="0.2"/>
    <row r="851" ht="13.5" customHeight="1" x14ac:dyDescent="0.2"/>
    <row r="852" ht="13.5" customHeight="1" x14ac:dyDescent="0.2"/>
    <row r="853" ht="13.5" customHeight="1" x14ac:dyDescent="0.2"/>
    <row r="854" ht="13.5" customHeight="1" x14ac:dyDescent="0.2"/>
    <row r="855" ht="13.5" customHeight="1" x14ac:dyDescent="0.2"/>
    <row r="856" ht="13.5" customHeight="1" x14ac:dyDescent="0.2"/>
    <row r="857" ht="13.5" customHeight="1" x14ac:dyDescent="0.2"/>
    <row r="858" ht="13.5" customHeight="1" x14ac:dyDescent="0.2"/>
    <row r="859" ht="13.5" customHeight="1" x14ac:dyDescent="0.2"/>
    <row r="860" ht="13.5" customHeight="1" x14ac:dyDescent="0.2"/>
    <row r="861" ht="13.5" customHeight="1" x14ac:dyDescent="0.2"/>
    <row r="862" ht="13.5" customHeight="1" x14ac:dyDescent="0.2"/>
    <row r="863" ht="13.5" customHeight="1" x14ac:dyDescent="0.2"/>
    <row r="864" ht="13.5" customHeight="1" x14ac:dyDescent="0.2"/>
    <row r="865" ht="13.5" customHeight="1" x14ac:dyDescent="0.2"/>
    <row r="866" ht="13.5" customHeight="1" x14ac:dyDescent="0.2"/>
    <row r="867" ht="13.5" customHeight="1" x14ac:dyDescent="0.2"/>
    <row r="868" ht="13.5" customHeight="1" x14ac:dyDescent="0.2"/>
    <row r="869" ht="13.5" customHeight="1" x14ac:dyDescent="0.2"/>
    <row r="870" ht="13.5" customHeight="1" x14ac:dyDescent="0.2"/>
    <row r="871" ht="13.5" customHeight="1" x14ac:dyDescent="0.2"/>
    <row r="872" ht="13.5" customHeight="1" x14ac:dyDescent="0.2"/>
    <row r="873" ht="13.5" customHeight="1" x14ac:dyDescent="0.2"/>
    <row r="874" ht="13.5" customHeight="1" x14ac:dyDescent="0.2"/>
    <row r="875" ht="13.5" customHeight="1" x14ac:dyDescent="0.2"/>
    <row r="876" ht="13.5" customHeight="1" x14ac:dyDescent="0.2"/>
    <row r="877" ht="13.5" customHeight="1" x14ac:dyDescent="0.2"/>
    <row r="878" ht="13.5" customHeight="1" x14ac:dyDescent="0.2"/>
    <row r="879" ht="13.5" customHeight="1" x14ac:dyDescent="0.2"/>
    <row r="880" ht="13.5" customHeight="1" x14ac:dyDescent="0.2"/>
    <row r="881" ht="13.5" customHeight="1" x14ac:dyDescent="0.2"/>
    <row r="882" ht="13.5" customHeight="1" x14ac:dyDescent="0.2"/>
    <row r="883" ht="13.5" customHeight="1" x14ac:dyDescent="0.2"/>
    <row r="884" ht="13.5" customHeight="1" x14ac:dyDescent="0.2"/>
    <row r="885" ht="13.5" customHeight="1" x14ac:dyDescent="0.2"/>
    <row r="886" ht="13.5" customHeight="1" x14ac:dyDescent="0.2"/>
    <row r="887" ht="13.5" customHeight="1" x14ac:dyDescent="0.2"/>
    <row r="888" ht="13.5" customHeight="1" x14ac:dyDescent="0.2"/>
    <row r="889" ht="13.5" customHeight="1" x14ac:dyDescent="0.2"/>
    <row r="890" ht="13.5" customHeight="1" x14ac:dyDescent="0.2"/>
    <row r="891" ht="13.5" customHeight="1" x14ac:dyDescent="0.2"/>
    <row r="892" ht="13.5" customHeight="1" x14ac:dyDescent="0.2"/>
    <row r="893" ht="13.5" customHeight="1" x14ac:dyDescent="0.2"/>
    <row r="894" ht="13.5" customHeight="1" x14ac:dyDescent="0.2"/>
    <row r="895" ht="13.5" customHeight="1" x14ac:dyDescent="0.2"/>
    <row r="896" ht="13.5" customHeight="1" x14ac:dyDescent="0.2"/>
    <row r="897" ht="13.5" customHeight="1" x14ac:dyDescent="0.2"/>
    <row r="898" ht="13.5" customHeight="1" x14ac:dyDescent="0.2"/>
    <row r="899" ht="13.5" customHeight="1" x14ac:dyDescent="0.2"/>
    <row r="900" ht="13.5" customHeight="1" x14ac:dyDescent="0.2"/>
    <row r="901" ht="13.5" customHeight="1" x14ac:dyDescent="0.2"/>
    <row r="902" ht="13.5" customHeight="1" x14ac:dyDescent="0.2"/>
    <row r="903" ht="13.5" customHeight="1" x14ac:dyDescent="0.2"/>
    <row r="904" ht="13.5" customHeight="1" x14ac:dyDescent="0.2"/>
    <row r="905" ht="13.5" customHeight="1" x14ac:dyDescent="0.2"/>
    <row r="906" ht="13.5" customHeight="1" x14ac:dyDescent="0.2"/>
    <row r="907" ht="13.5" customHeight="1" x14ac:dyDescent="0.2"/>
    <row r="908" ht="13.5" customHeight="1" x14ac:dyDescent="0.2"/>
    <row r="909" ht="13.5" customHeight="1" x14ac:dyDescent="0.2"/>
    <row r="910" ht="13.5" customHeight="1" x14ac:dyDescent="0.2"/>
    <row r="911" ht="13.5" customHeight="1" x14ac:dyDescent="0.2"/>
    <row r="912" ht="13.5" customHeight="1" x14ac:dyDescent="0.2"/>
    <row r="913" ht="13.5" customHeight="1" x14ac:dyDescent="0.2"/>
    <row r="914" ht="13.5" customHeight="1" x14ac:dyDescent="0.2"/>
    <row r="915" ht="13.5" customHeight="1" x14ac:dyDescent="0.2"/>
    <row r="916" ht="13.5" customHeight="1" x14ac:dyDescent="0.2"/>
    <row r="917" ht="13.5" customHeight="1" x14ac:dyDescent="0.2"/>
    <row r="918" ht="13.5" customHeight="1" x14ac:dyDescent="0.2"/>
    <row r="919" ht="13.5" customHeight="1" x14ac:dyDescent="0.2"/>
    <row r="920" ht="13.5" customHeight="1" x14ac:dyDescent="0.2"/>
    <row r="921" ht="13.5" customHeight="1" x14ac:dyDescent="0.2"/>
    <row r="922" ht="13.5" customHeight="1" x14ac:dyDescent="0.2"/>
    <row r="923" ht="13.5" customHeight="1" x14ac:dyDescent="0.2"/>
    <row r="924" ht="13.5" customHeight="1" x14ac:dyDescent="0.2"/>
    <row r="925" ht="13.5" customHeight="1" x14ac:dyDescent="0.2"/>
    <row r="926" ht="13.5" customHeight="1" x14ac:dyDescent="0.2"/>
    <row r="927" ht="13.5" customHeight="1" x14ac:dyDescent="0.2"/>
    <row r="928" ht="13.5" customHeight="1" x14ac:dyDescent="0.2"/>
    <row r="929" ht="13.5" customHeight="1" x14ac:dyDescent="0.2"/>
    <row r="930" ht="13.5" customHeight="1" x14ac:dyDescent="0.2"/>
    <row r="931" ht="13.5" customHeight="1" x14ac:dyDescent="0.2"/>
    <row r="932" ht="13.5" customHeight="1" x14ac:dyDescent="0.2"/>
    <row r="933" ht="13.5" customHeight="1" x14ac:dyDescent="0.2"/>
    <row r="934" ht="13.5" customHeight="1" x14ac:dyDescent="0.2"/>
    <row r="935" ht="13.5" customHeight="1" x14ac:dyDescent="0.2"/>
    <row r="936" ht="13.5" customHeight="1" x14ac:dyDescent="0.2"/>
    <row r="937" ht="13.5" customHeight="1" x14ac:dyDescent="0.2"/>
    <row r="938" ht="13.5" customHeight="1" x14ac:dyDescent="0.2"/>
    <row r="939" ht="13.5" customHeight="1" x14ac:dyDescent="0.2"/>
    <row r="940" ht="13.5" customHeight="1" x14ac:dyDescent="0.2"/>
    <row r="941" ht="13.5" customHeight="1" x14ac:dyDescent="0.2"/>
    <row r="942" ht="13.5" customHeight="1" x14ac:dyDescent="0.2"/>
    <row r="943" ht="13.5" customHeight="1" x14ac:dyDescent="0.2"/>
    <row r="944" ht="13.5" customHeight="1" x14ac:dyDescent="0.2"/>
    <row r="945" ht="13.5" customHeight="1" x14ac:dyDescent="0.2"/>
    <row r="946" ht="13.5" customHeight="1" x14ac:dyDescent="0.2"/>
    <row r="947" ht="13.5" customHeight="1" x14ac:dyDescent="0.2"/>
    <row r="948" ht="13.5" customHeight="1" x14ac:dyDescent="0.2"/>
    <row r="949" ht="13.5" customHeight="1" x14ac:dyDescent="0.2"/>
    <row r="950" ht="13.5" customHeight="1" x14ac:dyDescent="0.2"/>
    <row r="951" ht="13.5" customHeight="1" x14ac:dyDescent="0.2"/>
    <row r="952" ht="13.5" customHeight="1" x14ac:dyDescent="0.2"/>
    <row r="953" ht="13.5" customHeight="1" x14ac:dyDescent="0.2"/>
    <row r="954" ht="13.5" customHeight="1" x14ac:dyDescent="0.2"/>
    <row r="955" ht="13.5" customHeight="1" x14ac:dyDescent="0.2"/>
    <row r="956" ht="13.5" customHeight="1" x14ac:dyDescent="0.2"/>
    <row r="957" ht="13.5" customHeight="1" x14ac:dyDescent="0.2"/>
    <row r="958" ht="13.5" customHeight="1" x14ac:dyDescent="0.2"/>
    <row r="959" ht="13.5" customHeight="1" x14ac:dyDescent="0.2"/>
    <row r="960" ht="13.5" customHeight="1" x14ac:dyDescent="0.2"/>
    <row r="961" ht="13.5" customHeight="1" x14ac:dyDescent="0.2"/>
    <row r="962" ht="13.5" customHeight="1" x14ac:dyDescent="0.2"/>
    <row r="963" ht="13.5" customHeight="1" x14ac:dyDescent="0.2"/>
    <row r="964" ht="13.5" customHeight="1" x14ac:dyDescent="0.2"/>
    <row r="965" ht="13.5" customHeight="1" x14ac:dyDescent="0.2"/>
    <row r="966" ht="13.5" customHeight="1" x14ac:dyDescent="0.2"/>
    <row r="967" ht="13.5" customHeight="1" x14ac:dyDescent="0.2"/>
    <row r="968" ht="13.5" customHeight="1" x14ac:dyDescent="0.2"/>
    <row r="969" ht="13.5" customHeight="1" x14ac:dyDescent="0.2"/>
    <row r="970" ht="13.5" customHeight="1" x14ac:dyDescent="0.2"/>
    <row r="971" ht="13.5" customHeight="1" x14ac:dyDescent="0.2"/>
    <row r="972" ht="13.5" customHeight="1" x14ac:dyDescent="0.2"/>
    <row r="973" ht="13.5" customHeight="1" x14ac:dyDescent="0.2"/>
    <row r="974" ht="13.5" customHeight="1" x14ac:dyDescent="0.2"/>
    <row r="975" ht="13.5" customHeight="1" x14ac:dyDescent="0.2"/>
    <row r="976" ht="13.5" customHeight="1" x14ac:dyDescent="0.2"/>
    <row r="977" ht="13.5" customHeight="1" x14ac:dyDescent="0.2"/>
    <row r="978" ht="13.5" customHeight="1" x14ac:dyDescent="0.2"/>
    <row r="979" ht="13.5" customHeight="1" x14ac:dyDescent="0.2"/>
    <row r="980" ht="13.5" customHeight="1" x14ac:dyDescent="0.2"/>
    <row r="981" ht="13.5" customHeight="1" x14ac:dyDescent="0.2"/>
    <row r="982" ht="13.5" customHeight="1" x14ac:dyDescent="0.2"/>
    <row r="983" ht="13.5" customHeight="1" x14ac:dyDescent="0.2"/>
    <row r="984" ht="13.5" customHeight="1" x14ac:dyDescent="0.2"/>
    <row r="985" ht="13.5" customHeight="1" x14ac:dyDescent="0.2"/>
    <row r="986" ht="13.5" customHeight="1" x14ac:dyDescent="0.2"/>
    <row r="987" ht="13.5" customHeight="1" x14ac:dyDescent="0.2"/>
    <row r="988" ht="13.5" customHeight="1" x14ac:dyDescent="0.2"/>
    <row r="989" ht="13.5" customHeight="1" x14ac:dyDescent="0.2"/>
    <row r="990" ht="13.5" customHeight="1" x14ac:dyDescent="0.2"/>
    <row r="991" ht="13.5" customHeight="1" x14ac:dyDescent="0.2"/>
    <row r="992" ht="13.5" customHeight="1" x14ac:dyDescent="0.2"/>
    <row r="993" ht="13.5" customHeight="1" x14ac:dyDescent="0.2"/>
    <row r="994" ht="13.5" customHeight="1" x14ac:dyDescent="0.2"/>
    <row r="995" ht="13.5" customHeight="1" x14ac:dyDescent="0.2"/>
    <row r="996" ht="13.5" customHeight="1" x14ac:dyDescent="0.2"/>
    <row r="997" ht="13.5" customHeight="1" x14ac:dyDescent="0.2"/>
    <row r="998" ht="13.5" customHeight="1" x14ac:dyDescent="0.2"/>
    <row r="999" ht="13.5" customHeight="1" x14ac:dyDescent="0.2"/>
    <row r="1000" ht="13.5" customHeight="1" x14ac:dyDescent="0.2"/>
  </sheetData>
  <mergeCells count="88">
    <mergeCell ref="A35:F35"/>
    <mergeCell ref="F36:F39"/>
    <mergeCell ref="B43:B44"/>
    <mergeCell ref="E56:E59"/>
    <mergeCell ref="F56:F59"/>
    <mergeCell ref="A55:F55"/>
    <mergeCell ref="C36:C39"/>
    <mergeCell ref="B38:B39"/>
    <mergeCell ref="B36:B37"/>
    <mergeCell ref="B41:B42"/>
    <mergeCell ref="D36:D39"/>
    <mergeCell ref="A40:F40"/>
    <mergeCell ref="E51:E54"/>
    <mergeCell ref="F51:F54"/>
    <mergeCell ref="B51:B54"/>
    <mergeCell ref="B46:B49"/>
    <mergeCell ref="C46:C49"/>
    <mergeCell ref="D51:D54"/>
    <mergeCell ref="C51:C54"/>
    <mergeCell ref="A65:F65"/>
    <mergeCell ref="E61:E64"/>
    <mergeCell ref="E46:E49"/>
    <mergeCell ref="F46:F49"/>
    <mergeCell ref="D56:D59"/>
    <mergeCell ref="A50:F50"/>
    <mergeCell ref="C56:C57"/>
    <mergeCell ref="C58:C59"/>
    <mergeCell ref="C71:C72"/>
    <mergeCell ref="C73:C74"/>
    <mergeCell ref="D66:D69"/>
    <mergeCell ref="E66:E69"/>
    <mergeCell ref="E71:E72"/>
    <mergeCell ref="D71:D72"/>
    <mergeCell ref="A70:F70"/>
    <mergeCell ref="C66:C69"/>
    <mergeCell ref="F71:F72"/>
    <mergeCell ref="F66:F69"/>
    <mergeCell ref="B71:B72"/>
    <mergeCell ref="E73:E74"/>
    <mergeCell ref="B73:B74"/>
    <mergeCell ref="D73:D74"/>
    <mergeCell ref="F73:F74"/>
    <mergeCell ref="B68:B69"/>
    <mergeCell ref="A20:C20"/>
    <mergeCell ref="B66:B67"/>
    <mergeCell ref="D46:D49"/>
    <mergeCell ref="E36:E39"/>
    <mergeCell ref="B28:B29"/>
    <mergeCell ref="B26:B27"/>
    <mergeCell ref="C61:C64"/>
    <mergeCell ref="D61:D64"/>
    <mergeCell ref="A45:F45"/>
    <mergeCell ref="F41:F44"/>
    <mergeCell ref="C41:C44"/>
    <mergeCell ref="D41:D44"/>
    <mergeCell ref="B31:B32"/>
    <mergeCell ref="C26:C29"/>
    <mergeCell ref="C31:C34"/>
    <mergeCell ref="A23:F23"/>
    <mergeCell ref="G2:L2"/>
    <mergeCell ref="A4:C4"/>
    <mergeCell ref="A12:C12"/>
    <mergeCell ref="F61:F64"/>
    <mergeCell ref="A8:C8"/>
    <mergeCell ref="A18:C18"/>
    <mergeCell ref="A10:C10"/>
    <mergeCell ref="A11:C11"/>
    <mergeCell ref="A17:D17"/>
    <mergeCell ref="A5:C5"/>
    <mergeCell ref="A6:C6"/>
    <mergeCell ref="E41:E44"/>
    <mergeCell ref="B61:B64"/>
    <mergeCell ref="B57:B59"/>
    <mergeCell ref="A60:F60"/>
    <mergeCell ref="A30:F30"/>
    <mergeCell ref="A2:D2"/>
    <mergeCell ref="A3:D3"/>
    <mergeCell ref="A19:C19"/>
    <mergeCell ref="A7:C7"/>
    <mergeCell ref="A9:D9"/>
    <mergeCell ref="A25:F25"/>
    <mergeCell ref="D26:D29"/>
    <mergeCell ref="D31:D34"/>
    <mergeCell ref="F31:F34"/>
    <mergeCell ref="E26:E29"/>
    <mergeCell ref="F26:F29"/>
    <mergeCell ref="E31:E34"/>
    <mergeCell ref="B33:B34"/>
  </mergeCells>
  <printOptions horizontalCentered="1"/>
  <pageMargins left="0.39370078740157483" right="0.39370078740157483" top="1.5354330708661419" bottom="0.94488188976377963" header="0.31496062992125984" footer="0.70866141732283472"/>
  <pageSetup paperSize="9" scale="45" fitToHeight="0" orientation="portrait" r:id="rId1"/>
  <headerFooter>
    <oddHeader>&amp;L&amp;G&amp;R&amp;"-,Bold"&amp;14
AID  FOR YOUNG
 BUSINESSES</oddHeader>
    <oddFooter xml:space="preserve">&amp;L&amp;8           v1.0   181015&amp;C&amp;10&amp;A&amp;R&amp;10&amp;P     </oddFooter>
  </headerFooter>
  <legacyDrawingHF r:id="rId2"/>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1"/>
  <dimension ref="A1"/>
  <sheetViews>
    <sheetView workbookViewId="0">
      <selection activeCell="N20" sqref="N20"/>
    </sheetView>
  </sheetViews>
  <sheetFormatPr defaultRowHeight="15" x14ac:dyDescent="0.25"/>
  <sheetData/>
  <customSheetViews>
    <customSheetView guid="{13344BD5-8CEB-4C4A-AAD5-26D1EACF8C2B}" state="hidden">
      <selection activeCell="N20" sqref="N20"/>
      <pageMargins left="0.7" right="0.7" top="0.75" bottom="0.75" header="0.3" footer="0.3"/>
      <pageSetup paperSize="9" orientation="portrait" r:id="rId1"/>
    </customSheetView>
  </customSheetViews>
  <pageMargins left="0.7" right="0.7" top="0.75" bottom="0.75" header="0.3" footer="0.3"/>
  <pageSetup paperSize="9" orientation="portrait" r:id="rId2"/>
  <drawing r:id="rId3"/>
  <legacyDrawing r:id="rId4"/>
  <oleObjects>
    <mc:AlternateContent xmlns:mc="http://schemas.openxmlformats.org/markup-compatibility/2006">
      <mc:Choice Requires="x14">
        <oleObject progId="Word.Document.8" shapeId="10241" r:id="rId5">
          <objectPr defaultSize="0" r:id="rId6">
            <anchor moveWithCells="1">
              <from>
                <xdr:col>0</xdr:col>
                <xdr:colOff>0</xdr:colOff>
                <xdr:row>3</xdr:row>
                <xdr:rowOff>104775</xdr:rowOff>
              </from>
              <to>
                <xdr:col>10</xdr:col>
                <xdr:colOff>314325</xdr:colOff>
                <xdr:row>48</xdr:row>
                <xdr:rowOff>114300</xdr:rowOff>
              </to>
            </anchor>
          </objectPr>
        </oleObject>
      </mc:Choice>
      <mc:Fallback>
        <oleObject progId="Word.Document.8" shapeId="10241" r:id="rId5"/>
      </mc:Fallback>
    </mc:AlternateContent>
  </oleObjec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F67"/>
  <sheetViews>
    <sheetView showGridLines="0" view="pageLayout" zoomScaleNormal="90" workbookViewId="0">
      <selection activeCell="D6" sqref="D6:E6"/>
    </sheetView>
  </sheetViews>
  <sheetFormatPr defaultRowHeight="15" x14ac:dyDescent="0.25"/>
  <cols>
    <col min="1" max="1" width="3.5703125" customWidth="1"/>
    <col min="2" max="2" width="27.42578125" customWidth="1"/>
    <col min="3" max="3" width="18.85546875" customWidth="1"/>
    <col min="4" max="4" width="14.5703125" customWidth="1"/>
    <col min="5" max="5" width="30" customWidth="1"/>
    <col min="6" max="6" width="18.5703125" customWidth="1"/>
  </cols>
  <sheetData>
    <row r="1" spans="1:6" ht="24" customHeight="1" x14ac:dyDescent="0.35">
      <c r="A1" s="80"/>
      <c r="B1" s="583" t="s">
        <v>22</v>
      </c>
      <c r="C1" s="583"/>
      <c r="D1" s="583"/>
      <c r="E1" s="583"/>
    </row>
    <row r="2" spans="1:6" s="15" customFormat="1" ht="9.9499999999999993" customHeight="1" x14ac:dyDescent="0.35">
      <c r="A2" s="80"/>
      <c r="B2" s="126"/>
      <c r="C2" s="126"/>
      <c r="D2" s="126"/>
      <c r="E2" s="126"/>
    </row>
    <row r="3" spans="1:6" s="61" customFormat="1" ht="21" customHeight="1" x14ac:dyDescent="0.25">
      <c r="A3" s="94"/>
      <c r="B3" s="95" t="s">
        <v>23</v>
      </c>
      <c r="C3" s="96"/>
      <c r="D3" s="96"/>
      <c r="E3" s="96"/>
    </row>
    <row r="4" spans="1:6" s="15" customFormat="1" ht="13.5" customHeight="1" thickBot="1" x14ac:dyDescent="0.3">
      <c r="A4" s="80"/>
      <c r="B4" s="80"/>
      <c r="C4" s="80"/>
      <c r="D4" s="80"/>
      <c r="E4" s="80"/>
    </row>
    <row r="5" spans="1:6" s="15" customFormat="1" ht="28.5" customHeight="1" thickTop="1" thickBot="1" x14ac:dyDescent="0.3">
      <c r="A5" s="80"/>
      <c r="B5" s="586" t="s">
        <v>24</v>
      </c>
      <c r="C5" s="587"/>
      <c r="D5" s="588"/>
      <c r="E5" s="589"/>
    </row>
    <row r="6" spans="1:6" ht="21" customHeight="1" thickTop="1" x14ac:dyDescent="0.25">
      <c r="A6" s="80"/>
      <c r="B6" s="558" t="s">
        <v>25</v>
      </c>
      <c r="C6" s="559"/>
      <c r="D6" s="584" t="str">
        <f>+IF(APPLICATION!$C$10="","-",APPLICATION!$C$10)</f>
        <v>-</v>
      </c>
      <c r="E6" s="585"/>
    </row>
    <row r="7" spans="1:6" ht="21" customHeight="1" x14ac:dyDescent="0.25">
      <c r="A7" s="80"/>
      <c r="B7" s="560" t="s">
        <v>26</v>
      </c>
      <c r="C7" s="561"/>
      <c r="D7" s="590"/>
      <c r="E7" s="591"/>
    </row>
    <row r="8" spans="1:6" s="15" customFormat="1" ht="21" customHeight="1" x14ac:dyDescent="0.25">
      <c r="A8" s="80"/>
      <c r="B8" s="97" t="s">
        <v>27</v>
      </c>
      <c r="C8" s="98"/>
      <c r="D8" s="122"/>
      <c r="E8" s="123"/>
    </row>
    <row r="9" spans="1:6" ht="21" customHeight="1" x14ac:dyDescent="0.25">
      <c r="A9" s="80"/>
      <c r="B9" s="562" t="s">
        <v>28</v>
      </c>
      <c r="C9" s="563"/>
      <c r="D9" s="601"/>
      <c r="E9" s="602"/>
    </row>
    <row r="10" spans="1:6" s="15" customFormat="1" ht="41.1" customHeight="1" x14ac:dyDescent="0.25">
      <c r="A10" s="80"/>
      <c r="B10" s="552" t="s">
        <v>29</v>
      </c>
      <c r="C10" s="553"/>
      <c r="D10" s="554"/>
      <c r="E10" s="555"/>
    </row>
    <row r="11" spans="1:6" ht="13.5" customHeight="1" x14ac:dyDescent="0.25">
      <c r="A11" s="80"/>
      <c r="B11" s="596" t="s">
        <v>30</v>
      </c>
      <c r="C11" s="597"/>
      <c r="D11" s="599" t="s">
        <v>31</v>
      </c>
      <c r="E11" s="569" t="s">
        <v>32</v>
      </c>
    </row>
    <row r="12" spans="1:6" ht="14.25" customHeight="1" x14ac:dyDescent="0.25">
      <c r="A12" s="80"/>
      <c r="B12" s="556" t="s">
        <v>33</v>
      </c>
      <c r="C12" s="557"/>
      <c r="D12" s="600"/>
      <c r="E12" s="570"/>
    </row>
    <row r="13" spans="1:6" ht="21" customHeight="1" x14ac:dyDescent="0.25">
      <c r="A13" s="80"/>
      <c r="B13" s="592" t="s">
        <v>34</v>
      </c>
      <c r="C13" s="593"/>
      <c r="D13" s="107" t="s">
        <v>31</v>
      </c>
      <c r="E13" s="108" t="s">
        <v>32</v>
      </c>
    </row>
    <row r="14" spans="1:6" ht="21" customHeight="1" x14ac:dyDescent="0.25">
      <c r="A14" s="80"/>
      <c r="B14" s="560" t="s">
        <v>35</v>
      </c>
      <c r="C14" s="561"/>
      <c r="D14" s="579"/>
      <c r="E14" s="580"/>
    </row>
    <row r="15" spans="1:6" ht="21" customHeight="1" x14ac:dyDescent="0.25">
      <c r="A15" s="80"/>
      <c r="B15" s="598" t="s">
        <v>36</v>
      </c>
      <c r="C15" s="561"/>
      <c r="D15" s="581"/>
      <c r="E15" s="582"/>
      <c r="F15" s="75"/>
    </row>
    <row r="16" spans="1:6" s="15" customFormat="1" ht="21" customHeight="1" x14ac:dyDescent="0.25">
      <c r="A16" s="80"/>
      <c r="B16" s="594" t="s">
        <v>37</v>
      </c>
      <c r="C16" s="595"/>
      <c r="D16" s="125"/>
      <c r="E16" s="127"/>
      <c r="F16" s="75"/>
    </row>
    <row r="17" spans="1:5" ht="21" customHeight="1" x14ac:dyDescent="0.25">
      <c r="A17" s="80"/>
      <c r="B17" s="99" t="s">
        <v>38</v>
      </c>
      <c r="C17" s="124" t="s">
        <v>39</v>
      </c>
      <c r="D17" s="107" t="s">
        <v>40</v>
      </c>
      <c r="E17" s="108"/>
    </row>
    <row r="18" spans="1:5" s="15" customFormat="1" ht="21" customHeight="1" x14ac:dyDescent="0.25">
      <c r="A18" s="80"/>
      <c r="B18" s="100"/>
      <c r="C18" s="124" t="s">
        <v>41</v>
      </c>
      <c r="D18" s="109"/>
      <c r="E18" s="110"/>
    </row>
    <row r="19" spans="1:5" ht="21" customHeight="1" thickBot="1" x14ac:dyDescent="0.3">
      <c r="A19" s="80"/>
      <c r="B19" s="101"/>
      <c r="C19" s="101"/>
      <c r="D19" s="101"/>
      <c r="E19" s="101"/>
    </row>
    <row r="20" spans="1:5" s="15" customFormat="1" ht="23.25" customHeight="1" thickTop="1" thickBot="1" x14ac:dyDescent="0.3">
      <c r="A20" s="80"/>
      <c r="B20" s="564" t="s">
        <v>42</v>
      </c>
      <c r="C20" s="565"/>
      <c r="D20" s="565"/>
      <c r="E20" s="566"/>
    </row>
    <row r="21" spans="1:5" s="15" customFormat="1" ht="30" customHeight="1" thickTop="1" x14ac:dyDescent="0.25">
      <c r="A21" s="80"/>
      <c r="B21" s="567" t="s">
        <v>43</v>
      </c>
      <c r="C21" s="559"/>
      <c r="D21" s="573"/>
      <c r="E21" s="574"/>
    </row>
    <row r="22" spans="1:5" ht="21" customHeight="1" x14ac:dyDescent="0.25">
      <c r="A22" s="80"/>
      <c r="B22" s="568" t="s">
        <v>44</v>
      </c>
      <c r="C22" s="561"/>
      <c r="D22" s="575"/>
      <c r="E22" s="576"/>
    </row>
    <row r="23" spans="1:5" ht="21" customHeight="1" x14ac:dyDescent="0.25">
      <c r="A23" s="80"/>
      <c r="B23" s="568" t="s">
        <v>45</v>
      </c>
      <c r="C23" s="561"/>
      <c r="D23" s="575"/>
      <c r="E23" s="576"/>
    </row>
    <row r="24" spans="1:5" ht="21" customHeight="1" thickBot="1" x14ac:dyDescent="0.3">
      <c r="A24" s="80"/>
      <c r="B24" s="571" t="s">
        <v>46</v>
      </c>
      <c r="C24" s="572"/>
      <c r="D24" s="577"/>
      <c r="E24" s="578"/>
    </row>
    <row r="25" spans="1:5" s="62" customFormat="1" ht="20.45" customHeight="1" thickTop="1" thickBot="1" x14ac:dyDescent="0.35">
      <c r="A25" s="102"/>
      <c r="B25" s="80"/>
      <c r="C25" s="80"/>
      <c r="D25" s="80"/>
      <c r="E25" s="80"/>
    </row>
    <row r="26" spans="1:5" s="15" customFormat="1" ht="26.45" customHeight="1" thickTop="1" x14ac:dyDescent="0.25">
      <c r="A26" s="80"/>
      <c r="B26" s="564" t="s">
        <v>47</v>
      </c>
      <c r="C26" s="565"/>
      <c r="D26" s="565"/>
      <c r="E26" s="566"/>
    </row>
    <row r="27" spans="1:5" ht="39.75" customHeight="1" x14ac:dyDescent="0.25">
      <c r="A27" s="80"/>
      <c r="B27" s="619" t="s">
        <v>48</v>
      </c>
      <c r="C27" s="620"/>
      <c r="D27" s="620"/>
      <c r="E27" s="621"/>
    </row>
    <row r="28" spans="1:5" s="15" customFormat="1" ht="50.45" customHeight="1" thickBot="1" x14ac:dyDescent="0.3">
      <c r="A28" s="80"/>
      <c r="B28" s="549" t="s">
        <v>49</v>
      </c>
      <c r="C28" s="550"/>
      <c r="D28" s="550"/>
      <c r="E28" s="551"/>
    </row>
    <row r="29" spans="1:5" s="15" customFormat="1" ht="10.5" customHeight="1" thickTop="1" x14ac:dyDescent="0.25">
      <c r="A29" s="80"/>
      <c r="B29" s="103"/>
      <c r="C29" s="104"/>
      <c r="D29" s="104"/>
      <c r="E29" s="105"/>
    </row>
    <row r="30" spans="1:5" s="15" customFormat="1" ht="15.95" customHeight="1" thickBot="1" x14ac:dyDescent="0.3">
      <c r="A30" s="80"/>
      <c r="B30" s="106" t="s">
        <v>50</v>
      </c>
      <c r="C30" s="96"/>
      <c r="D30" s="96"/>
      <c r="E30" s="96"/>
    </row>
    <row r="31" spans="1:5" s="15" customFormat="1" ht="56.45" customHeight="1" thickTop="1" thickBot="1" x14ac:dyDescent="0.3">
      <c r="A31" s="80"/>
      <c r="B31" s="586" t="s">
        <v>51</v>
      </c>
      <c r="C31" s="588"/>
      <c r="D31" s="588"/>
      <c r="E31" s="589"/>
    </row>
    <row r="32" spans="1:5" ht="22.35" customHeight="1" thickTop="1" x14ac:dyDescent="0.25">
      <c r="A32" s="80"/>
      <c r="B32" s="616" t="s">
        <v>52</v>
      </c>
      <c r="C32" s="617"/>
      <c r="D32" s="608"/>
      <c r="E32" s="609"/>
    </row>
    <row r="33" spans="1:5" ht="21" customHeight="1" x14ac:dyDescent="0.25">
      <c r="A33" s="80"/>
      <c r="B33" s="610" t="s">
        <v>53</v>
      </c>
      <c r="C33" s="611"/>
      <c r="D33" s="603"/>
      <c r="E33" s="604"/>
    </row>
    <row r="34" spans="1:5" s="15" customFormat="1" ht="21" customHeight="1" x14ac:dyDescent="0.25">
      <c r="A34" s="80"/>
      <c r="B34" s="610" t="s">
        <v>54</v>
      </c>
      <c r="C34" s="611"/>
      <c r="D34" s="606"/>
      <c r="E34" s="607"/>
    </row>
    <row r="35" spans="1:5" ht="21" customHeight="1" thickBot="1" x14ac:dyDescent="0.3">
      <c r="A35" s="80"/>
      <c r="B35" s="614" t="s">
        <v>55</v>
      </c>
      <c r="C35" s="615"/>
      <c r="D35" s="612">
        <f>SUM(D33:E34)</f>
        <v>0</v>
      </c>
      <c r="E35" s="613"/>
    </row>
    <row r="36" spans="1:5" ht="14.45" customHeight="1" thickTop="1" x14ac:dyDescent="0.25">
      <c r="A36" s="80"/>
      <c r="B36" s="80"/>
      <c r="C36" s="80"/>
      <c r="D36" s="80"/>
      <c r="E36" s="80"/>
    </row>
    <row r="37" spans="1:5" s="296" customFormat="1" ht="25.5" hidden="1" customHeight="1" x14ac:dyDescent="0.25">
      <c r="A37" s="294"/>
      <c r="B37" s="295"/>
      <c r="C37" s="295"/>
      <c r="D37" s="295"/>
      <c r="E37" s="295"/>
    </row>
    <row r="38" spans="1:5" s="121" customFormat="1" ht="30" hidden="1" customHeight="1" x14ac:dyDescent="0.25">
      <c r="B38" s="295"/>
      <c r="C38" s="295"/>
      <c r="D38" s="295"/>
      <c r="E38" s="295"/>
    </row>
    <row r="39" spans="1:5" s="121" customFormat="1" ht="34.5" hidden="1" customHeight="1" x14ac:dyDescent="0.25">
      <c r="B39" s="297"/>
      <c r="C39" s="112"/>
      <c r="D39" s="112"/>
      <c r="E39" s="112"/>
    </row>
    <row r="40" spans="1:5" s="121" customFormat="1" ht="21" hidden="1" customHeight="1" x14ac:dyDescent="0.25">
      <c r="B40" s="112"/>
      <c r="C40" s="112"/>
      <c r="D40" s="112"/>
      <c r="E40" s="112"/>
    </row>
    <row r="41" spans="1:5" s="111" customFormat="1" ht="21" hidden="1" customHeight="1" x14ac:dyDescent="0.25">
      <c r="B41" s="138"/>
      <c r="C41" s="138"/>
      <c r="D41" s="101"/>
      <c r="E41" s="101"/>
    </row>
    <row r="42" spans="1:5" s="111" customFormat="1" ht="30.6" customHeight="1" thickBot="1" x14ac:dyDescent="0.3">
      <c r="B42" s="618" t="s">
        <v>56</v>
      </c>
      <c r="C42" s="618"/>
      <c r="D42" s="618"/>
      <c r="E42" s="618"/>
    </row>
    <row r="43" spans="1:5" s="111" customFormat="1" ht="17.45" customHeight="1" thickTop="1" thickBot="1" x14ac:dyDescent="0.3">
      <c r="B43" s="586" t="s">
        <v>57</v>
      </c>
      <c r="C43" s="587"/>
      <c r="D43" s="587"/>
      <c r="E43" s="605"/>
    </row>
    <row r="44" spans="1:5" s="111" customFormat="1" ht="30" customHeight="1" thickTop="1" x14ac:dyDescent="0.25">
      <c r="B44" s="139" t="s">
        <v>58</v>
      </c>
      <c r="C44" s="140" t="s">
        <v>59</v>
      </c>
      <c r="D44" s="140" t="s">
        <v>60</v>
      </c>
      <c r="E44" s="141" t="s">
        <v>61</v>
      </c>
    </row>
    <row r="45" spans="1:5" s="111" customFormat="1" ht="33.75" customHeight="1" x14ac:dyDescent="0.25">
      <c r="B45" s="113">
        <v>20</v>
      </c>
      <c r="C45" s="114"/>
      <c r="D45" s="114"/>
      <c r="E45" s="142">
        <f>C45-D45</f>
        <v>0</v>
      </c>
    </row>
    <row r="46" spans="1:5" s="111" customFormat="1" ht="21.75" customHeight="1" x14ac:dyDescent="0.25">
      <c r="B46" s="113">
        <v>20</v>
      </c>
      <c r="C46" s="114"/>
      <c r="D46" s="114"/>
      <c r="E46" s="142">
        <f t="shared" ref="E46:E47" si="0">C46-D46</f>
        <v>0</v>
      </c>
    </row>
    <row r="47" spans="1:5" s="111" customFormat="1" ht="21" customHeight="1" x14ac:dyDescent="0.25">
      <c r="B47" s="113">
        <v>20</v>
      </c>
      <c r="C47" s="114"/>
      <c r="D47" s="114"/>
      <c r="E47" s="142">
        <f t="shared" si="0"/>
        <v>0</v>
      </c>
    </row>
    <row r="48" spans="1:5" s="111" customFormat="1" ht="21" customHeight="1" thickBot="1" x14ac:dyDescent="0.3">
      <c r="B48" s="143" t="s">
        <v>55</v>
      </c>
      <c r="C48" s="144">
        <f>SUM(C45:C47)</f>
        <v>0</v>
      </c>
      <c r="D48" s="144">
        <f>SUM(D45:D47)</f>
        <v>0</v>
      </c>
      <c r="E48" s="145">
        <f>SUM(E45:E47)</f>
        <v>0</v>
      </c>
    </row>
    <row r="49" spans="1:6" s="111" customFormat="1" ht="21" customHeight="1" thickTop="1" thickBot="1" x14ac:dyDescent="0.3">
      <c r="B49" s="80"/>
      <c r="C49" s="80"/>
      <c r="D49" s="80"/>
      <c r="E49" s="80"/>
    </row>
    <row r="50" spans="1:6" s="111" customFormat="1" ht="16.5" thickTop="1" thickBot="1" x14ac:dyDescent="0.3">
      <c r="B50" s="586" t="s">
        <v>62</v>
      </c>
      <c r="C50" s="587"/>
      <c r="D50" s="587"/>
      <c r="E50" s="605"/>
    </row>
    <row r="51" spans="1:6" s="111" customFormat="1" ht="39.950000000000003" customHeight="1" thickTop="1" x14ac:dyDescent="0.25">
      <c r="B51" s="139" t="s">
        <v>58</v>
      </c>
      <c r="C51" s="485" t="s">
        <v>63</v>
      </c>
      <c r="D51" s="140" t="s">
        <v>64</v>
      </c>
      <c r="E51" s="141" t="s">
        <v>65</v>
      </c>
    </row>
    <row r="52" spans="1:6" s="111" customFormat="1" ht="23.45" customHeight="1" x14ac:dyDescent="0.25">
      <c r="B52" s="113">
        <v>20</v>
      </c>
      <c r="C52" s="114"/>
      <c r="D52" s="114"/>
      <c r="E52" s="115"/>
    </row>
    <row r="53" spans="1:6" s="111" customFormat="1" ht="21" customHeight="1" x14ac:dyDescent="0.25">
      <c r="B53" s="113">
        <v>20</v>
      </c>
      <c r="C53" s="114"/>
      <c r="D53" s="114"/>
      <c r="E53" s="115"/>
    </row>
    <row r="54" spans="1:6" s="111" customFormat="1" ht="21" customHeight="1" thickBot="1" x14ac:dyDescent="0.3">
      <c r="B54" s="116">
        <v>20</v>
      </c>
      <c r="C54" s="117"/>
      <c r="D54" s="117"/>
      <c r="E54" s="118"/>
    </row>
    <row r="55" spans="1:6" s="111" customFormat="1" ht="21" customHeight="1" thickTop="1" thickBot="1" x14ac:dyDescent="0.3">
      <c r="B55" s="80"/>
      <c r="C55" s="80"/>
      <c r="D55" s="80"/>
      <c r="E55" s="80"/>
    </row>
    <row r="56" spans="1:6" s="111" customFormat="1" ht="16.5" thickTop="1" thickBot="1" x14ac:dyDescent="0.3">
      <c r="B56" s="586" t="s">
        <v>66</v>
      </c>
      <c r="C56" s="588"/>
      <c r="D56" s="589"/>
      <c r="E56" s="80"/>
    </row>
    <row r="57" spans="1:6" s="111" customFormat="1" ht="42" customHeight="1" thickTop="1" x14ac:dyDescent="0.25">
      <c r="B57" s="139" t="s">
        <v>58</v>
      </c>
      <c r="C57" s="140" t="s">
        <v>67</v>
      </c>
      <c r="D57" s="141" t="s">
        <v>68</v>
      </c>
      <c r="E57" s="80"/>
    </row>
    <row r="58" spans="1:6" s="111" customFormat="1" ht="33.75" customHeight="1" x14ac:dyDescent="0.25">
      <c r="B58" s="113">
        <v>20</v>
      </c>
      <c r="C58" s="114"/>
      <c r="D58" s="119"/>
      <c r="E58" s="80"/>
    </row>
    <row r="59" spans="1:6" s="111" customFormat="1" ht="21.75" customHeight="1" x14ac:dyDescent="0.25">
      <c r="B59" s="113">
        <v>20</v>
      </c>
      <c r="C59" s="114"/>
      <c r="D59" s="119"/>
      <c r="E59" s="80"/>
    </row>
    <row r="60" spans="1:6" s="111" customFormat="1" ht="21.75" customHeight="1" thickBot="1" x14ac:dyDescent="0.3">
      <c r="B60" s="116">
        <v>20</v>
      </c>
      <c r="C60" s="117"/>
      <c r="D60" s="120"/>
      <c r="E60" s="80"/>
    </row>
    <row r="61" spans="1:6" s="111" customFormat="1" ht="21.75" customHeight="1" thickTop="1" x14ac:dyDescent="0.25"/>
    <row r="62" spans="1:6" s="111" customFormat="1" x14ac:dyDescent="0.25">
      <c r="B62"/>
      <c r="C62"/>
      <c r="D62"/>
      <c r="E62"/>
    </row>
    <row r="63" spans="1:6" x14ac:dyDescent="0.25">
      <c r="B63" s="64"/>
      <c r="C63" s="68"/>
      <c r="D63" s="67"/>
      <c r="E63" s="67"/>
    </row>
    <row r="64" spans="1:6" s="64" customFormat="1" x14ac:dyDescent="0.25">
      <c r="A64" s="67"/>
      <c r="B64" s="67"/>
      <c r="C64" s="68"/>
      <c r="D64" s="67"/>
      <c r="E64" s="67"/>
      <c r="F64" s="67"/>
    </row>
    <row r="65" spans="1:6" s="64" customFormat="1" x14ac:dyDescent="0.25">
      <c r="A65" s="67"/>
      <c r="B65" s="67"/>
      <c r="C65" s="68"/>
      <c r="D65" s="67"/>
      <c r="E65" s="67"/>
      <c r="F65" s="67"/>
    </row>
    <row r="66" spans="1:6" s="64" customFormat="1" x14ac:dyDescent="0.25">
      <c r="A66" s="67"/>
      <c r="B66" s="67"/>
      <c r="C66" s="68"/>
      <c r="D66" s="67"/>
      <c r="E66" s="67"/>
      <c r="F66" s="67"/>
    </row>
    <row r="67" spans="1:6" s="64" customFormat="1" x14ac:dyDescent="0.25">
      <c r="A67" s="67"/>
      <c r="B67"/>
      <c r="C67"/>
      <c r="D67"/>
      <c r="E67"/>
      <c r="F67" s="67"/>
    </row>
  </sheetData>
  <sheetProtection insertRows="0" deleteRows="0"/>
  <customSheetViews>
    <customSheetView guid="{13344BD5-8CEB-4C4A-AAD5-26D1EACF8C2B}" scale="70" showGridLines="0" fitToPage="1" printArea="1">
      <selection activeCell="D31" sqref="D31:E31"/>
      <pageMargins left="0" right="0" top="1.5354330708661419" bottom="0.74803149606299213" header="0.31496062992125984" footer="0.31496062992125984"/>
      <printOptions horizontalCentered="1"/>
      <pageSetup paperSize="9" scale="60" orientation="portrait" r:id="rId1"/>
      <headerFooter>
        <oddHeader>&amp;C&amp;G</oddHeader>
        <oddFooter>&amp;R&amp;P</oddFooter>
      </headerFooter>
    </customSheetView>
  </customSheetViews>
  <mergeCells count="45">
    <mergeCell ref="B23:C23"/>
    <mergeCell ref="D9:E9"/>
    <mergeCell ref="D33:E33"/>
    <mergeCell ref="B50:E50"/>
    <mergeCell ref="B56:D56"/>
    <mergeCell ref="B43:E43"/>
    <mergeCell ref="D34:E34"/>
    <mergeCell ref="D32:E32"/>
    <mergeCell ref="B33:C33"/>
    <mergeCell ref="D35:E35"/>
    <mergeCell ref="B31:E31"/>
    <mergeCell ref="B34:C34"/>
    <mergeCell ref="B35:C35"/>
    <mergeCell ref="B32:C32"/>
    <mergeCell ref="B42:E42"/>
    <mergeCell ref="B27:E27"/>
    <mergeCell ref="D14:E14"/>
    <mergeCell ref="D15:E15"/>
    <mergeCell ref="B1:E1"/>
    <mergeCell ref="D6:E6"/>
    <mergeCell ref="B20:E20"/>
    <mergeCell ref="B5:E5"/>
    <mergeCell ref="D7:E7"/>
    <mergeCell ref="B13:C13"/>
    <mergeCell ref="B14:C14"/>
    <mergeCell ref="B16:C16"/>
    <mergeCell ref="B11:C11"/>
    <mergeCell ref="B15:C15"/>
    <mergeCell ref="D11:D12"/>
    <mergeCell ref="B28:E28"/>
    <mergeCell ref="B10:C10"/>
    <mergeCell ref="D10:E10"/>
    <mergeCell ref="B12:C12"/>
    <mergeCell ref="B6:C6"/>
    <mergeCell ref="B7:C7"/>
    <mergeCell ref="B9:C9"/>
    <mergeCell ref="B26:E26"/>
    <mergeCell ref="B21:C21"/>
    <mergeCell ref="B22:C22"/>
    <mergeCell ref="E11:E12"/>
    <mergeCell ref="B24:C24"/>
    <mergeCell ref="D21:E21"/>
    <mergeCell ref="D22:E22"/>
    <mergeCell ref="D23:E23"/>
    <mergeCell ref="D24:E24"/>
  </mergeCells>
  <printOptions horizontalCentered="1"/>
  <pageMargins left="0.39370078740157483" right="0.39370078740157483" top="1.5354330708661419" bottom="0.94488188976377963" header="0.31496062992125984" footer="0.70866141732283472"/>
  <pageSetup paperSize="9" fitToHeight="0" orientation="portrait" r:id="rId2"/>
  <headerFooter>
    <oddHeader>&amp;L&amp;G&amp;R&amp;"-,Bold"&amp;14
AID  FOR YOUNG
 BUSINESSES</oddHeader>
    <oddFooter xml:space="preserve">&amp;L&amp;8           v1.0   181015&amp;C&amp;10&amp;A&amp;R&amp;10&amp;P     </oddFooter>
  </headerFooter>
  <rowBreaks count="1" manualBreakCount="1">
    <brk id="28" max="16383" man="1"/>
  </rowBreaks>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K43"/>
  <sheetViews>
    <sheetView showGridLines="0" zoomScale="80" zoomScaleNormal="80" workbookViewId="0">
      <selection activeCell="E4" sqref="E4:J4"/>
    </sheetView>
  </sheetViews>
  <sheetFormatPr defaultColWidth="9.140625" defaultRowHeight="11.25" x14ac:dyDescent="0.2"/>
  <cols>
    <col min="1" max="1" width="4.140625" style="4" customWidth="1"/>
    <col min="2" max="2" width="24.85546875" style="4" customWidth="1"/>
    <col min="3" max="3" width="10.140625" style="4" customWidth="1"/>
    <col min="4" max="4" width="15.140625" style="4" customWidth="1"/>
    <col min="5" max="5" width="10.42578125" style="4" customWidth="1"/>
    <col min="6" max="7" width="16.42578125" style="4" customWidth="1"/>
    <col min="8" max="8" width="11.42578125" style="4" bestFit="1" customWidth="1"/>
    <col min="9" max="9" width="15.42578125" style="4" customWidth="1"/>
    <col min="10" max="11" width="17.42578125" style="4" customWidth="1"/>
    <col min="12" max="16384" width="9.140625" style="4"/>
  </cols>
  <sheetData>
    <row r="1" spans="1:11" ht="10.35" customHeight="1" x14ac:dyDescent="0.2">
      <c r="A1" s="87"/>
      <c r="B1" s="673" t="s">
        <v>69</v>
      </c>
      <c r="C1" s="673"/>
      <c r="D1" s="674" t="s">
        <v>70</v>
      </c>
      <c r="E1" s="674"/>
      <c r="F1" s="674"/>
      <c r="G1" s="88"/>
      <c r="H1" s="88"/>
      <c r="I1" s="88"/>
      <c r="J1" s="88"/>
      <c r="K1" s="88"/>
    </row>
    <row r="2" spans="1:11" ht="27.6" customHeight="1" x14ac:dyDescent="0.25">
      <c r="A2" s="87"/>
      <c r="B2" s="673"/>
      <c r="C2" s="673"/>
      <c r="D2" s="674" t="s">
        <v>71</v>
      </c>
      <c r="E2" s="674"/>
      <c r="F2" s="674" t="s">
        <v>72</v>
      </c>
      <c r="G2" s="675"/>
      <c r="H2" s="675"/>
      <c r="I2" s="675"/>
      <c r="J2" s="675"/>
      <c r="K2" s="675"/>
    </row>
    <row r="3" spans="1:11" ht="12.6" customHeight="1" x14ac:dyDescent="0.2">
      <c r="A3" s="87"/>
      <c r="B3" s="129"/>
      <c r="C3" s="129"/>
      <c r="D3" s="130"/>
      <c r="E3" s="130"/>
      <c r="F3" s="131"/>
      <c r="G3" s="132"/>
      <c r="H3" s="132"/>
      <c r="I3" s="132"/>
      <c r="J3" s="132"/>
      <c r="K3" s="132"/>
    </row>
    <row r="4" spans="1:11" s="1" customFormat="1" ht="21" x14ac:dyDescent="0.3">
      <c r="B4" s="164"/>
      <c r="C4" s="164"/>
      <c r="D4" s="164" t="s">
        <v>73</v>
      </c>
      <c r="E4" s="584" t="str">
        <f>+IF(APPLICATION!$C$10="","-",APPLICATION!$C$10)</f>
        <v>-</v>
      </c>
      <c r="F4" s="682"/>
      <c r="G4" s="682"/>
      <c r="H4" s="682"/>
      <c r="I4" s="682"/>
      <c r="J4" s="585"/>
    </row>
    <row r="5" spans="1:11" s="2" customFormat="1" ht="18" x14ac:dyDescent="0.25">
      <c r="A5" s="641" t="s">
        <v>74</v>
      </c>
      <c r="B5" s="641"/>
      <c r="C5" s="641"/>
      <c r="D5" s="641"/>
      <c r="E5" s="641"/>
      <c r="F5" s="641"/>
      <c r="G5" s="641"/>
      <c r="H5" s="641"/>
      <c r="I5" s="641"/>
      <c r="J5" s="641"/>
      <c r="K5" s="641"/>
    </row>
    <row r="6" spans="1:11" s="2" customFormat="1" ht="7.5" customHeight="1" x14ac:dyDescent="0.25">
      <c r="A6" s="89"/>
      <c r="B6" s="89"/>
      <c r="C6" s="89"/>
      <c r="D6" s="89"/>
      <c r="E6" s="89"/>
      <c r="F6" s="89"/>
      <c r="G6" s="89"/>
      <c r="H6" s="89"/>
      <c r="I6" s="89"/>
      <c r="J6" s="89"/>
      <c r="K6" s="89"/>
    </row>
    <row r="7" spans="1:11" s="60" customFormat="1" ht="18.75" x14ac:dyDescent="0.3">
      <c r="A7" s="642" t="s">
        <v>75</v>
      </c>
      <c r="B7" s="642"/>
      <c r="C7" s="642"/>
      <c r="D7" s="642"/>
      <c r="E7" s="642"/>
      <c r="F7" s="642"/>
      <c r="G7" s="642"/>
      <c r="H7" s="642"/>
      <c r="I7" s="642"/>
      <c r="J7" s="642"/>
      <c r="K7" s="642"/>
    </row>
    <row r="8" spans="1:11" s="2" customFormat="1" ht="7.5" customHeight="1" x14ac:dyDescent="0.25">
      <c r="A8" s="89"/>
      <c r="B8" s="89"/>
      <c r="C8" s="89"/>
      <c r="D8" s="89"/>
      <c r="E8" s="89"/>
      <c r="F8" s="89"/>
      <c r="G8" s="89"/>
      <c r="H8" s="89"/>
      <c r="I8" s="90"/>
      <c r="J8" s="89"/>
      <c r="K8" s="89"/>
    </row>
    <row r="9" spans="1:11" s="2" customFormat="1" ht="18" x14ac:dyDescent="0.25">
      <c r="A9" s="643" t="s">
        <v>76</v>
      </c>
      <c r="B9" s="643"/>
      <c r="C9" s="643"/>
      <c r="D9" s="643"/>
      <c r="E9" s="643"/>
      <c r="F9" s="643"/>
      <c r="G9" s="643"/>
      <c r="H9" s="643"/>
      <c r="I9" s="643"/>
      <c r="J9" s="643"/>
      <c r="K9" s="643"/>
    </row>
    <row r="10" spans="1:11" s="2" customFormat="1" ht="18.75" thickBot="1" x14ac:dyDescent="0.3">
      <c r="A10" s="90"/>
      <c r="B10" s="90"/>
      <c r="C10" s="90"/>
      <c r="D10" s="90"/>
      <c r="E10" s="90"/>
      <c r="F10" s="90"/>
      <c r="G10" s="90"/>
      <c r="H10" s="90"/>
      <c r="I10" s="90"/>
      <c r="J10" s="625" t="s">
        <v>77</v>
      </c>
      <c r="K10" s="625"/>
    </row>
    <row r="11" spans="1:11" s="24" customFormat="1" ht="45.75" thickBot="1" x14ac:dyDescent="0.3">
      <c r="A11" s="644" t="s">
        <v>78</v>
      </c>
      <c r="B11" s="645"/>
      <c r="C11" s="646"/>
      <c r="D11" s="134" t="s">
        <v>79</v>
      </c>
      <c r="E11" s="644" t="s">
        <v>80</v>
      </c>
      <c r="F11" s="645"/>
      <c r="G11" s="647"/>
      <c r="H11" s="644" t="s">
        <v>81</v>
      </c>
      <c r="I11" s="647"/>
      <c r="J11" s="648" t="s">
        <v>82</v>
      </c>
      <c r="K11" s="648"/>
    </row>
    <row r="12" spans="1:11" s="3" customFormat="1" ht="18.75" thickBot="1" x14ac:dyDescent="0.3">
      <c r="A12" s="649"/>
      <c r="B12" s="650"/>
      <c r="C12" s="651"/>
      <c r="D12" s="86"/>
      <c r="E12" s="652"/>
      <c r="F12" s="653"/>
      <c r="G12" s="654"/>
      <c r="H12" s="652"/>
      <c r="I12" s="654"/>
      <c r="J12" s="655"/>
      <c r="K12" s="655"/>
    </row>
    <row r="13" spans="1:11" ht="12.75" x14ac:dyDescent="0.2">
      <c r="A13" s="656"/>
      <c r="B13" s="656"/>
      <c r="C13" s="656"/>
      <c r="D13" s="656"/>
      <c r="E13" s="656"/>
      <c r="F13" s="656"/>
      <c r="G13" s="656"/>
      <c r="H13" s="656"/>
      <c r="I13" s="656"/>
      <c r="J13" s="656"/>
      <c r="K13" s="656"/>
    </row>
    <row r="14" spans="1:11" ht="12.75" x14ac:dyDescent="0.2">
      <c r="A14" s="657" t="s">
        <v>83</v>
      </c>
      <c r="B14" s="657"/>
      <c r="C14" s="657"/>
      <c r="D14" s="657"/>
      <c r="E14" s="657"/>
      <c r="F14" s="657"/>
      <c r="G14" s="657"/>
      <c r="H14" s="657"/>
      <c r="I14" s="657"/>
      <c r="J14" s="657"/>
      <c r="K14" s="657"/>
    </row>
    <row r="15" spans="1:11" ht="12.75" x14ac:dyDescent="0.2">
      <c r="A15" s="137"/>
      <c r="B15" s="137"/>
      <c r="C15" s="137"/>
      <c r="D15" s="137"/>
      <c r="E15" s="137"/>
      <c r="F15" s="137"/>
      <c r="G15" s="137"/>
      <c r="H15" s="137"/>
      <c r="I15" s="137"/>
      <c r="J15" s="137"/>
      <c r="K15" s="137"/>
    </row>
    <row r="16" spans="1:11" s="2" customFormat="1" ht="18" x14ac:dyDescent="0.25">
      <c r="A16" s="626" t="s">
        <v>84</v>
      </c>
      <c r="B16" s="626"/>
      <c r="C16" s="626"/>
      <c r="D16" s="626"/>
      <c r="E16" s="626"/>
      <c r="F16" s="626"/>
      <c r="G16" s="626"/>
      <c r="H16" s="626"/>
      <c r="I16" s="626"/>
      <c r="J16" s="626"/>
      <c r="K16" s="626"/>
    </row>
    <row r="17" spans="1:11" ht="13.5" thickBot="1" x14ac:dyDescent="0.25">
      <c r="A17" s="91"/>
      <c r="B17" s="91"/>
      <c r="C17" s="91"/>
      <c r="D17" s="91"/>
      <c r="E17" s="91"/>
      <c r="F17" s="91"/>
      <c r="G17" s="91"/>
      <c r="H17" s="91"/>
      <c r="I17" s="91"/>
      <c r="J17" s="624" t="s">
        <v>85</v>
      </c>
      <c r="K17" s="624"/>
    </row>
    <row r="18" spans="1:11" s="25" customFormat="1" ht="75.75" thickBot="1" x14ac:dyDescent="0.3">
      <c r="A18" s="135"/>
      <c r="B18" s="644" t="s">
        <v>86</v>
      </c>
      <c r="C18" s="646"/>
      <c r="D18" s="134" t="s">
        <v>79</v>
      </c>
      <c r="E18" s="135" t="s">
        <v>87</v>
      </c>
      <c r="F18" s="135" t="s">
        <v>81</v>
      </c>
      <c r="G18" s="135" t="s">
        <v>82</v>
      </c>
      <c r="H18" s="135" t="s">
        <v>88</v>
      </c>
      <c r="I18" s="135" t="s">
        <v>89</v>
      </c>
      <c r="J18" s="135" t="s">
        <v>90</v>
      </c>
      <c r="K18" s="135" t="s">
        <v>91</v>
      </c>
    </row>
    <row r="19" spans="1:11" s="5" customFormat="1" ht="18" customHeight="1" thickBot="1" x14ac:dyDescent="0.3">
      <c r="A19" s="158" t="s">
        <v>92</v>
      </c>
      <c r="B19" s="627"/>
      <c r="C19" s="628"/>
      <c r="D19" s="133"/>
      <c r="E19" s="71"/>
      <c r="F19" s="71"/>
      <c r="G19" s="71"/>
      <c r="H19" s="72"/>
      <c r="I19" s="65">
        <f>E19*H19/100</f>
        <v>0</v>
      </c>
      <c r="J19" s="65">
        <f>F19*H19/100</f>
        <v>0</v>
      </c>
      <c r="K19" s="66">
        <f>G19*H19/100</f>
        <v>0</v>
      </c>
    </row>
    <row r="20" spans="1:11" s="5" customFormat="1" ht="18" customHeight="1" thickBot="1" x14ac:dyDescent="0.3">
      <c r="A20" s="158" t="s">
        <v>93</v>
      </c>
      <c r="B20" s="627"/>
      <c r="C20" s="628"/>
      <c r="D20" s="133"/>
      <c r="E20" s="71"/>
      <c r="F20" s="71"/>
      <c r="G20" s="71"/>
      <c r="H20" s="72"/>
      <c r="I20" s="65">
        <f>E20*H20/100</f>
        <v>0</v>
      </c>
      <c r="J20" s="65">
        <f>F20*H20/100</f>
        <v>0</v>
      </c>
      <c r="K20" s="66">
        <f>G20*H20/100</f>
        <v>0</v>
      </c>
    </row>
    <row r="21" spans="1:11" s="5" customFormat="1" ht="18" customHeight="1" thickBot="1" x14ac:dyDescent="0.3">
      <c r="A21" s="158" t="s">
        <v>94</v>
      </c>
      <c r="B21" s="627"/>
      <c r="C21" s="628"/>
      <c r="D21" s="133"/>
      <c r="E21" s="71"/>
      <c r="F21" s="71"/>
      <c r="G21" s="71"/>
      <c r="H21" s="72"/>
      <c r="I21" s="65">
        <f>E21*H21/100</f>
        <v>0</v>
      </c>
      <c r="J21" s="65">
        <f>F21*H21/100</f>
        <v>0</v>
      </c>
      <c r="K21" s="66">
        <f>G21*H21/100</f>
        <v>0</v>
      </c>
    </row>
    <row r="22" spans="1:11" s="5" customFormat="1" ht="18" customHeight="1" thickBot="1" x14ac:dyDescent="0.3">
      <c r="A22" s="158" t="s">
        <v>95</v>
      </c>
      <c r="B22" s="627"/>
      <c r="C22" s="628"/>
      <c r="D22" s="133"/>
      <c r="E22" s="71"/>
      <c r="F22" s="71"/>
      <c r="G22" s="71"/>
      <c r="H22" s="72"/>
      <c r="I22" s="65">
        <f>E22*H22/100</f>
        <v>0</v>
      </c>
      <c r="J22" s="65">
        <f>F22*H22/100</f>
        <v>0</v>
      </c>
      <c r="K22" s="66">
        <f>G22*H22/100</f>
        <v>0</v>
      </c>
    </row>
    <row r="23" spans="1:11" s="5" customFormat="1" ht="18" customHeight="1" thickBot="1" x14ac:dyDescent="0.3">
      <c r="A23" s="158" t="s">
        <v>96</v>
      </c>
      <c r="B23" s="629"/>
      <c r="C23" s="630"/>
      <c r="D23" s="136"/>
      <c r="E23" s="71"/>
      <c r="F23" s="71"/>
      <c r="G23" s="71"/>
      <c r="H23" s="72"/>
      <c r="I23" s="65">
        <f>E23*H23/100</f>
        <v>0</v>
      </c>
      <c r="J23" s="65">
        <f>F23*H23/100</f>
        <v>0</v>
      </c>
      <c r="K23" s="66">
        <f>G23*H23/100</f>
        <v>0</v>
      </c>
    </row>
    <row r="24" spans="1:11" s="26" customFormat="1" ht="15" x14ac:dyDescent="0.25">
      <c r="A24" s="631"/>
      <c r="B24" s="633" t="s">
        <v>97</v>
      </c>
      <c r="C24" s="634"/>
      <c r="D24" s="634"/>
      <c r="E24" s="634"/>
      <c r="F24" s="634"/>
      <c r="G24" s="634"/>
      <c r="H24" s="635"/>
      <c r="I24" s="636">
        <f>SUM(I19:I23)</f>
        <v>0</v>
      </c>
      <c r="J24" s="636">
        <f>SUM(J19:J23)</f>
        <v>0</v>
      </c>
      <c r="K24" s="636">
        <f>SUM(K19:K23)</f>
        <v>0</v>
      </c>
    </row>
    <row r="25" spans="1:11" s="26" customFormat="1" ht="15.75" thickBot="1" x14ac:dyDescent="0.3">
      <c r="A25" s="632"/>
      <c r="B25" s="638" t="s">
        <v>98</v>
      </c>
      <c r="C25" s="639"/>
      <c r="D25" s="639"/>
      <c r="E25" s="639"/>
      <c r="F25" s="639"/>
      <c r="G25" s="639"/>
      <c r="H25" s="640"/>
      <c r="I25" s="637"/>
      <c r="J25" s="637"/>
      <c r="K25" s="637"/>
    </row>
    <row r="26" spans="1:11" s="6" customFormat="1" ht="18" x14ac:dyDescent="0.25">
      <c r="A26" s="626" t="s">
        <v>99</v>
      </c>
      <c r="B26" s="626"/>
      <c r="C26" s="626"/>
      <c r="D26" s="626"/>
      <c r="E26" s="626"/>
      <c r="F26" s="626"/>
      <c r="G26" s="626"/>
      <c r="H26" s="626"/>
      <c r="I26" s="626"/>
      <c r="J26" s="626"/>
      <c r="K26" s="626"/>
    </row>
    <row r="27" spans="1:11" ht="13.5" thickBot="1" x14ac:dyDescent="0.25">
      <c r="A27" s="91"/>
      <c r="B27" s="91"/>
      <c r="C27" s="91"/>
      <c r="D27" s="91"/>
      <c r="E27" s="91"/>
      <c r="F27" s="91"/>
      <c r="G27" s="91"/>
      <c r="H27" s="91"/>
      <c r="I27" s="91"/>
      <c r="J27" s="624" t="s">
        <v>100</v>
      </c>
      <c r="K27" s="624"/>
    </row>
    <row r="28" spans="1:11" s="25" customFormat="1" ht="75.75" thickBot="1" x14ac:dyDescent="0.3">
      <c r="A28" s="135"/>
      <c r="B28" s="644" t="s">
        <v>86</v>
      </c>
      <c r="C28" s="646"/>
      <c r="D28" s="134" t="s">
        <v>79</v>
      </c>
      <c r="E28" s="135" t="s">
        <v>101</v>
      </c>
      <c r="F28" s="135" t="s">
        <v>81</v>
      </c>
      <c r="G28" s="135" t="s">
        <v>82</v>
      </c>
      <c r="H28" s="135" t="s">
        <v>88</v>
      </c>
      <c r="I28" s="135" t="s">
        <v>89</v>
      </c>
      <c r="J28" s="135" t="s">
        <v>90</v>
      </c>
      <c r="K28" s="135" t="s">
        <v>91</v>
      </c>
    </row>
    <row r="29" spans="1:11" s="5" customFormat="1" ht="18" customHeight="1" thickBot="1" x14ac:dyDescent="0.3">
      <c r="A29" s="158" t="s">
        <v>92</v>
      </c>
      <c r="B29" s="622"/>
      <c r="C29" s="623"/>
      <c r="D29" s="133"/>
      <c r="E29" s="71"/>
      <c r="F29" s="73"/>
      <c r="G29" s="73"/>
      <c r="H29" s="74"/>
      <c r="I29" s="18">
        <f t="shared" ref="I29:K33" si="0">E29</f>
        <v>0</v>
      </c>
      <c r="J29" s="18">
        <f>F29</f>
        <v>0</v>
      </c>
      <c r="K29" s="19">
        <f t="shared" si="0"/>
        <v>0</v>
      </c>
    </row>
    <row r="30" spans="1:11" s="5" customFormat="1" ht="18" customHeight="1" thickBot="1" x14ac:dyDescent="0.3">
      <c r="A30" s="158" t="s">
        <v>93</v>
      </c>
      <c r="B30" s="622"/>
      <c r="C30" s="623"/>
      <c r="D30" s="133"/>
      <c r="E30" s="71"/>
      <c r="F30" s="73"/>
      <c r="G30" s="73"/>
      <c r="H30" s="74"/>
      <c r="I30" s="18">
        <f t="shared" si="0"/>
        <v>0</v>
      </c>
      <c r="J30" s="18">
        <f>F30</f>
        <v>0</v>
      </c>
      <c r="K30" s="19">
        <f t="shared" si="0"/>
        <v>0</v>
      </c>
    </row>
    <row r="31" spans="1:11" s="5" customFormat="1" ht="18" customHeight="1" thickBot="1" x14ac:dyDescent="0.3">
      <c r="A31" s="158" t="s">
        <v>94</v>
      </c>
      <c r="B31" s="622"/>
      <c r="C31" s="623"/>
      <c r="D31" s="133"/>
      <c r="E31" s="71"/>
      <c r="F31" s="73"/>
      <c r="G31" s="73"/>
      <c r="H31" s="74"/>
      <c r="I31" s="18">
        <f t="shared" si="0"/>
        <v>0</v>
      </c>
      <c r="J31" s="18">
        <f>F31</f>
        <v>0</v>
      </c>
      <c r="K31" s="19">
        <f t="shared" si="0"/>
        <v>0</v>
      </c>
    </row>
    <row r="32" spans="1:11" s="5" customFormat="1" ht="18" customHeight="1" thickBot="1" x14ac:dyDescent="0.3">
      <c r="A32" s="158" t="s">
        <v>95</v>
      </c>
      <c r="B32" s="622"/>
      <c r="C32" s="623"/>
      <c r="D32" s="133"/>
      <c r="E32" s="71"/>
      <c r="F32" s="73"/>
      <c r="G32" s="73"/>
      <c r="H32" s="74"/>
      <c r="I32" s="18">
        <f t="shared" si="0"/>
        <v>0</v>
      </c>
      <c r="J32" s="18">
        <f>F32</f>
        <v>0</v>
      </c>
      <c r="K32" s="19">
        <f t="shared" si="0"/>
        <v>0</v>
      </c>
    </row>
    <row r="33" spans="1:11" s="5" customFormat="1" ht="18" customHeight="1" thickBot="1" x14ac:dyDescent="0.3">
      <c r="A33" s="158" t="s">
        <v>96</v>
      </c>
      <c r="B33" s="622"/>
      <c r="C33" s="623"/>
      <c r="D33" s="133"/>
      <c r="E33" s="71"/>
      <c r="F33" s="73"/>
      <c r="G33" s="73"/>
      <c r="H33" s="74"/>
      <c r="I33" s="18">
        <f t="shared" si="0"/>
        <v>0</v>
      </c>
      <c r="J33" s="18">
        <f>F33</f>
        <v>0</v>
      </c>
      <c r="K33" s="19">
        <f t="shared" si="0"/>
        <v>0</v>
      </c>
    </row>
    <row r="34" spans="1:11" s="92" customFormat="1" ht="15" x14ac:dyDescent="0.25">
      <c r="A34" s="631"/>
      <c r="B34" s="633" t="s">
        <v>97</v>
      </c>
      <c r="C34" s="634"/>
      <c r="D34" s="634"/>
      <c r="E34" s="634"/>
      <c r="F34" s="634"/>
      <c r="G34" s="634"/>
      <c r="H34" s="635"/>
      <c r="I34" s="676">
        <f>SUM(I29:I33)</f>
        <v>0</v>
      </c>
      <c r="J34" s="678">
        <f>SUM(J29:J33)</f>
        <v>0</v>
      </c>
      <c r="K34" s="680">
        <f>SUM(K29:K33)</f>
        <v>0</v>
      </c>
    </row>
    <row r="35" spans="1:11" s="92" customFormat="1" ht="15.75" thickBot="1" x14ac:dyDescent="0.3">
      <c r="A35" s="632"/>
      <c r="B35" s="638" t="s">
        <v>102</v>
      </c>
      <c r="C35" s="639"/>
      <c r="D35" s="639"/>
      <c r="E35" s="639"/>
      <c r="F35" s="639"/>
      <c r="G35" s="639"/>
      <c r="H35" s="640"/>
      <c r="I35" s="677"/>
      <c r="J35" s="679"/>
      <c r="K35" s="681"/>
    </row>
    <row r="36" spans="1:11" ht="11.25" customHeight="1" x14ac:dyDescent="0.2">
      <c r="A36" s="659" t="s">
        <v>103</v>
      </c>
      <c r="B36" s="659"/>
      <c r="C36" s="659"/>
      <c r="D36" s="659"/>
      <c r="E36" s="659"/>
      <c r="F36" s="659"/>
      <c r="G36" s="659"/>
      <c r="H36" s="659"/>
      <c r="I36" s="659"/>
      <c r="J36" s="659"/>
      <c r="K36" s="659"/>
    </row>
    <row r="37" spans="1:11" s="26" customFormat="1" ht="15" x14ac:dyDescent="0.25">
      <c r="A37" s="660"/>
      <c r="B37" s="660"/>
      <c r="C37" s="660"/>
      <c r="D37" s="660"/>
      <c r="E37" s="660"/>
      <c r="F37" s="660"/>
      <c r="G37" s="660"/>
      <c r="H37" s="660"/>
      <c r="I37" s="660"/>
      <c r="J37" s="660"/>
      <c r="K37" s="660"/>
    </row>
    <row r="38" spans="1:11" ht="7.5" customHeight="1" x14ac:dyDescent="0.2">
      <c r="A38" s="93"/>
      <c r="B38" s="93"/>
      <c r="C38" s="93"/>
      <c r="D38" s="93"/>
      <c r="E38" s="93"/>
      <c r="F38" s="93"/>
      <c r="G38" s="93"/>
      <c r="H38" s="93"/>
      <c r="I38" s="93"/>
      <c r="J38" s="93"/>
      <c r="K38" s="93"/>
    </row>
    <row r="39" spans="1:11" s="2" customFormat="1" ht="18" x14ac:dyDescent="0.25">
      <c r="A39" s="661" t="s">
        <v>104</v>
      </c>
      <c r="B39" s="661"/>
      <c r="C39" s="661"/>
      <c r="D39" s="661"/>
      <c r="E39" s="661"/>
      <c r="F39" s="661"/>
      <c r="G39" s="661"/>
      <c r="H39" s="661"/>
      <c r="I39" s="661"/>
      <c r="J39" s="661"/>
      <c r="K39" s="661"/>
    </row>
    <row r="40" spans="1:11" s="2" customFormat="1" ht="7.5" customHeight="1" thickBot="1" x14ac:dyDescent="0.3">
      <c r="A40" s="662"/>
      <c r="B40" s="662"/>
      <c r="C40" s="662"/>
      <c r="D40" s="662"/>
      <c r="E40" s="662"/>
      <c r="F40" s="662"/>
      <c r="G40" s="662"/>
      <c r="H40" s="662"/>
      <c r="I40" s="662"/>
      <c r="J40" s="662"/>
      <c r="K40" s="662"/>
    </row>
    <row r="41" spans="1:11" s="2" customFormat="1" ht="18.75" thickBot="1" x14ac:dyDescent="0.3">
      <c r="A41" s="663"/>
      <c r="B41" s="664"/>
      <c r="C41" s="665"/>
      <c r="D41" s="666"/>
      <c r="E41" s="644" t="s">
        <v>105</v>
      </c>
      <c r="F41" s="645"/>
      <c r="G41" s="647"/>
      <c r="H41" s="644" t="s">
        <v>106</v>
      </c>
      <c r="I41" s="647"/>
      <c r="J41" s="648" t="s">
        <v>107</v>
      </c>
      <c r="K41" s="648"/>
    </row>
    <row r="42" spans="1:11" s="2" customFormat="1" ht="18.75" thickBot="1" x14ac:dyDescent="0.3">
      <c r="A42" s="667"/>
      <c r="B42" s="668"/>
      <c r="C42" s="668"/>
      <c r="D42" s="669"/>
      <c r="E42" s="670">
        <f>E12+I24+I34</f>
        <v>0</v>
      </c>
      <c r="F42" s="671"/>
      <c r="G42" s="672"/>
      <c r="H42" s="670">
        <f>H12+J24+J34</f>
        <v>0</v>
      </c>
      <c r="I42" s="672"/>
      <c r="J42" s="670">
        <f>J12+K24+K34</f>
        <v>0</v>
      </c>
      <c r="K42" s="672"/>
    </row>
    <row r="43" spans="1:11" s="2" customFormat="1" ht="18" x14ac:dyDescent="0.25">
      <c r="A43" s="658"/>
      <c r="B43" s="658"/>
      <c r="C43" s="658"/>
      <c r="D43" s="658"/>
      <c r="E43" s="658"/>
      <c r="F43" s="658"/>
      <c r="G43" s="658"/>
      <c r="H43" s="658"/>
      <c r="I43" s="658"/>
      <c r="J43" s="658"/>
      <c r="K43" s="658"/>
    </row>
  </sheetData>
  <sheetProtection insertRows="0" deleteRows="0"/>
  <customSheetViews>
    <customSheetView guid="{13344BD5-8CEB-4C4A-AAD5-26D1EACF8C2B}" scale="70" showGridLines="0" fitToPage="1">
      <selection activeCell="H4" sqref="H4:K4"/>
      <pageMargins left="0.70866141732283472" right="0.70866141732283472" top="1.3385826771653544" bottom="0.74803149606299213" header="0.31496062992125984" footer="0.31496062992125984"/>
      <printOptions horizontalCentered="1"/>
      <pageSetup paperSize="9" scale="55" orientation="landscape" r:id="rId1"/>
      <headerFooter>
        <oddHeader>&amp;C&amp;G</oddHeader>
        <oddFooter>&amp;R&amp;P</oddFooter>
      </headerFooter>
    </customSheetView>
  </customSheetViews>
  <mergeCells count="58">
    <mergeCell ref="B1:C2"/>
    <mergeCell ref="D1:F1"/>
    <mergeCell ref="D2:E2"/>
    <mergeCell ref="F2:K2"/>
    <mergeCell ref="I34:I35"/>
    <mergeCell ref="J34:J35"/>
    <mergeCell ref="K34:K35"/>
    <mergeCell ref="B35:H35"/>
    <mergeCell ref="E4:J4"/>
    <mergeCell ref="B28:C28"/>
    <mergeCell ref="B29:C29"/>
    <mergeCell ref="B30:C30"/>
    <mergeCell ref="B31:C31"/>
    <mergeCell ref="J17:K17"/>
    <mergeCell ref="B18:C18"/>
    <mergeCell ref="B33:C33"/>
    <mergeCell ref="A34:A35"/>
    <mergeCell ref="B34:H34"/>
    <mergeCell ref="A43:K43"/>
    <mergeCell ref="A36:K37"/>
    <mergeCell ref="A39:K39"/>
    <mergeCell ref="A40:K40"/>
    <mergeCell ref="A41:D42"/>
    <mergeCell ref="E41:G41"/>
    <mergeCell ref="H41:I41"/>
    <mergeCell ref="J41:K41"/>
    <mergeCell ref="E42:G42"/>
    <mergeCell ref="H42:I42"/>
    <mergeCell ref="J42:K42"/>
    <mergeCell ref="A5:K5"/>
    <mergeCell ref="A7:K7"/>
    <mergeCell ref="A9:K9"/>
    <mergeCell ref="B19:C19"/>
    <mergeCell ref="A11:C11"/>
    <mergeCell ref="E11:G11"/>
    <mergeCell ref="H11:I11"/>
    <mergeCell ref="J11:K11"/>
    <mergeCell ref="A12:C12"/>
    <mergeCell ref="E12:G12"/>
    <mergeCell ref="H12:I12"/>
    <mergeCell ref="J12:K12"/>
    <mergeCell ref="A13:K13"/>
    <mergeCell ref="A14:K14"/>
    <mergeCell ref="A16:K16"/>
    <mergeCell ref="B32:C32"/>
    <mergeCell ref="J27:K27"/>
    <mergeCell ref="J10:K10"/>
    <mergeCell ref="A26:K26"/>
    <mergeCell ref="B20:C20"/>
    <mergeCell ref="B21:C21"/>
    <mergeCell ref="B22:C22"/>
    <mergeCell ref="B23:C23"/>
    <mergeCell ref="A24:A25"/>
    <mergeCell ref="B24:H24"/>
    <mergeCell ref="J24:J25"/>
    <mergeCell ref="K24:K25"/>
    <mergeCell ref="B25:H25"/>
    <mergeCell ref="I24:I25"/>
  </mergeCells>
  <dataValidations count="5">
    <dataValidation type="decimal" allowBlank="1" showInputMessage="1" showErrorMessage="1" errorTitle="% от собствеността" error="Процентът от собствеността на предприятията-партньори може да бъде между 25% и 50%" promptTitle="% of the ownership" prompt="The percentage of the ownership of the partner enterprises can be between 25% and 50%" sqref="H19:H23">
      <formula1>25</formula1>
      <formula2>50</formula2>
    </dataValidation>
    <dataValidation type="decimal" operator="greaterThanOrEqual" allowBlank="1" showInputMessage="1" showErrorMessage="1" errorTitle="Брой на персонала" error="Броят на персонала трябва да е положително число_x000a_" sqref="E29:E33 E19:E23">
      <formula1>0</formula1>
    </dataValidation>
    <dataValidation type="decimal" operator="greaterThanOrEqual" allowBlank="1" showInputMessage="1" showErrorMessage="1" errorTitle="Годишен оборот" error="Годишният оборот трябва да е положително число" sqref="H12:I12 F29:F33 F19:F23 G19:G22">
      <formula1>0</formula1>
    </dataValidation>
    <dataValidation type="decimal" operator="greaterThanOrEqual" allowBlank="1" showInputMessage="1" showErrorMessage="1" errorTitle="Стойност на активите" error="Стойността на активите трябва да е положително число" sqref="J12:K12 G29:H33 G23">
      <formula1>0</formula1>
    </dataValidation>
    <dataValidation type="decimal" operator="greaterThanOrEqual" allowBlank="1" showInputMessage="1" showErrorMessage="1" errorTitle="Брой на персонала" error="Броят на персонала трябва да е положително число" sqref="E12:G12">
      <formula1>0</formula1>
    </dataValidation>
  </dataValidations>
  <hyperlinks>
    <hyperlink ref="A5:K5" r:id="rId2" display="selon l'Annexe I du Règlement Général d'Exemption par Catégorie (RGEC) 651/2014 "/>
    <hyperlink ref="F2" r:id="rId3"/>
  </hyperlinks>
  <printOptions horizontalCentered="1"/>
  <pageMargins left="0.39370078740157483" right="0.39370078740157483" top="1.5354330708661419" bottom="0.94488188976377963" header="0.31496062992125984" footer="0.70866141732283472"/>
  <pageSetup paperSize="9" scale="87" fitToHeight="0" orientation="landscape" r:id="rId4"/>
  <headerFooter>
    <oddHeader>&amp;L&amp;G&amp;R&amp;"-,Bold"&amp;14
AID  FOR YOUNG
 BUSINESSES</oddHeader>
    <oddFooter xml:space="preserve">&amp;L&amp;8           v1.0   181015&amp;C&amp;10&amp;A&amp;R&amp;10&amp;P     </oddFooter>
  </headerFooter>
  <rowBreaks count="1" manualBreakCount="1">
    <brk id="25" max="10" man="1"/>
  </rowBreaks>
  <legacyDrawingHF r:id="rId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1">
    <pageSetUpPr fitToPage="1"/>
  </sheetPr>
  <dimension ref="A1:J14"/>
  <sheetViews>
    <sheetView showGridLines="0" view="pageLayout" zoomScaleNormal="82" zoomScaleSheetLayoutView="30" workbookViewId="0">
      <selection activeCell="E3" sqref="E3:J4"/>
    </sheetView>
  </sheetViews>
  <sheetFormatPr defaultColWidth="9.140625" defaultRowHeight="15" x14ac:dyDescent="0.25"/>
  <cols>
    <col min="1" max="1" width="8.85546875" style="111" customWidth="1"/>
    <col min="2" max="2" width="9.140625" style="111" customWidth="1"/>
    <col min="3" max="3" width="14" style="111" customWidth="1"/>
    <col min="4" max="4" width="10.5703125" style="111" customWidth="1"/>
    <col min="5" max="5" width="7" style="111" customWidth="1"/>
    <col min="6" max="6" width="13.85546875" style="111" customWidth="1"/>
    <col min="7" max="7" width="9.140625" style="111" customWidth="1"/>
    <col min="8" max="8" width="10.5703125" style="111" customWidth="1"/>
    <col min="9" max="9" width="11" style="111" customWidth="1"/>
    <col min="10" max="10" width="0.85546875" style="111" customWidth="1"/>
    <col min="11" max="11" width="22.140625" style="111" customWidth="1"/>
    <col min="12" max="16384" width="9.140625" style="111"/>
  </cols>
  <sheetData>
    <row r="1" spans="1:10" ht="40.5" customHeight="1" x14ac:dyDescent="0.35">
      <c r="A1" s="583" t="s">
        <v>108</v>
      </c>
      <c r="B1" s="583"/>
      <c r="C1" s="583"/>
      <c r="D1" s="583"/>
      <c r="E1" s="690"/>
      <c r="F1" s="690"/>
      <c r="G1" s="690"/>
      <c r="H1" s="690"/>
      <c r="I1" s="80"/>
    </row>
    <row r="2" spans="1:10" x14ac:dyDescent="0.25">
      <c r="A2" s="80"/>
      <c r="B2" s="80"/>
      <c r="C2" s="80"/>
      <c r="D2" s="80"/>
      <c r="E2" s="80"/>
      <c r="F2" s="80"/>
      <c r="G2" s="80"/>
      <c r="H2" s="153"/>
      <c r="I2" s="153"/>
      <c r="J2" s="148"/>
    </row>
    <row r="3" spans="1:10" s="147" customFormat="1" ht="21" customHeight="1" x14ac:dyDescent="0.3">
      <c r="A3" s="692" t="s">
        <v>109</v>
      </c>
      <c r="B3" s="692"/>
      <c r="C3" s="692"/>
      <c r="D3" s="692"/>
      <c r="E3" s="584" t="str">
        <f>+IF(APPLICATION!$C$10="","-",APPLICATION!$C$10)</f>
        <v>-</v>
      </c>
      <c r="F3" s="682"/>
      <c r="G3" s="682"/>
      <c r="H3" s="682"/>
      <c r="I3" s="682"/>
      <c r="J3" s="585"/>
    </row>
    <row r="4" spans="1:10" s="147" customFormat="1" ht="21" customHeight="1" x14ac:dyDescent="0.3">
      <c r="A4" s="692" t="s">
        <v>110</v>
      </c>
      <c r="B4" s="692"/>
      <c r="C4" s="692"/>
      <c r="D4" s="692"/>
      <c r="E4" s="584" t="str">
        <f>+IF(APPLICATION!$F$19="","-",APPLICATION!$F$19)</f>
        <v>-</v>
      </c>
      <c r="F4" s="682"/>
      <c r="G4" s="682"/>
      <c r="H4" s="682"/>
      <c r="I4" s="682"/>
      <c r="J4" s="585"/>
    </row>
    <row r="5" spans="1:10" s="148" customFormat="1" ht="24.75" customHeight="1" x14ac:dyDescent="0.3">
      <c r="A5" s="154"/>
      <c r="B5" s="155"/>
      <c r="C5" s="154"/>
      <c r="D5" s="156"/>
      <c r="E5" s="156"/>
      <c r="F5" s="156"/>
      <c r="G5" s="156"/>
      <c r="H5" s="156"/>
      <c r="I5" s="156"/>
      <c r="J5" s="149"/>
    </row>
    <row r="6" spans="1:10" ht="29.25" customHeight="1" thickBot="1" x14ac:dyDescent="0.3">
      <c r="A6" s="146"/>
      <c r="B6" s="146"/>
      <c r="C6" s="146"/>
      <c r="D6" s="146"/>
      <c r="E6" s="146"/>
      <c r="F6" s="146"/>
      <c r="G6" s="146"/>
      <c r="H6" s="146"/>
      <c r="I6" s="146"/>
    </row>
    <row r="7" spans="1:10" s="150" customFormat="1" ht="15" customHeight="1" thickTop="1" x14ac:dyDescent="0.3">
      <c r="A7" s="684" t="s">
        <v>111</v>
      </c>
      <c r="B7" s="685"/>
      <c r="C7" s="685"/>
      <c r="D7" s="685"/>
      <c r="E7" s="685"/>
      <c r="F7" s="685"/>
      <c r="G7" s="685"/>
      <c r="H7" s="685"/>
      <c r="I7" s="686"/>
      <c r="J7" s="683"/>
    </row>
    <row r="8" spans="1:10" s="150" customFormat="1" ht="19.5" thickBot="1" x14ac:dyDescent="0.35">
      <c r="A8" s="687"/>
      <c r="B8" s="688"/>
      <c r="C8" s="688"/>
      <c r="D8" s="688"/>
      <c r="E8" s="688"/>
      <c r="F8" s="688"/>
      <c r="G8" s="688"/>
      <c r="H8" s="688"/>
      <c r="I8" s="689"/>
      <c r="J8" s="683"/>
    </row>
    <row r="9" spans="1:10" ht="43.5" customHeight="1" thickTop="1" x14ac:dyDescent="0.25">
      <c r="A9" s="693" t="s">
        <v>112</v>
      </c>
      <c r="B9" s="694"/>
      <c r="C9" s="694"/>
      <c r="D9" s="694"/>
      <c r="E9" s="694"/>
      <c r="F9" s="694"/>
      <c r="G9" s="694"/>
      <c r="H9" s="694"/>
      <c r="I9" s="695"/>
      <c r="J9" s="691"/>
    </row>
    <row r="10" spans="1:10" ht="136.5" customHeight="1" x14ac:dyDescent="0.25">
      <c r="A10" s="696"/>
      <c r="B10" s="697"/>
      <c r="C10" s="697"/>
      <c r="D10" s="697"/>
      <c r="E10" s="697"/>
      <c r="F10" s="697"/>
      <c r="G10" s="697"/>
      <c r="H10" s="697"/>
      <c r="I10" s="698"/>
      <c r="J10" s="691"/>
    </row>
    <row r="11" spans="1:10" ht="173.1" customHeight="1" thickBot="1" x14ac:dyDescent="0.3">
      <c r="A11" s="699"/>
      <c r="B11" s="700"/>
      <c r="C11" s="700"/>
      <c r="D11" s="700"/>
      <c r="E11" s="700"/>
      <c r="F11" s="700"/>
      <c r="G11" s="700"/>
      <c r="H11" s="700"/>
      <c r="I11" s="701"/>
      <c r="J11" s="691"/>
    </row>
    <row r="12" spans="1:10" ht="15" customHeight="1" thickTop="1" x14ac:dyDescent="0.3">
      <c r="A12" s="157"/>
      <c r="B12" s="157"/>
      <c r="C12" s="157"/>
      <c r="D12" s="157"/>
      <c r="E12" s="157"/>
      <c r="F12" s="157"/>
      <c r="G12" s="157"/>
      <c r="H12" s="157"/>
      <c r="I12" s="157"/>
      <c r="J12" s="151"/>
    </row>
    <row r="13" spans="1:10" ht="24" customHeight="1" x14ac:dyDescent="0.3">
      <c r="A13" s="157"/>
      <c r="B13" s="157"/>
      <c r="C13" s="157"/>
      <c r="D13" s="157"/>
      <c r="E13" s="157"/>
      <c r="F13" s="157"/>
      <c r="G13" s="157"/>
      <c r="H13" s="157"/>
      <c r="I13" s="157"/>
      <c r="J13" s="151"/>
    </row>
    <row r="14" spans="1:10" ht="7.5" customHeight="1" x14ac:dyDescent="0.3">
      <c r="A14" s="152"/>
      <c r="B14" s="152"/>
      <c r="C14" s="152"/>
      <c r="D14" s="152"/>
      <c r="E14" s="152"/>
      <c r="F14" s="152"/>
      <c r="G14" s="152"/>
      <c r="H14" s="152"/>
      <c r="I14" s="152"/>
      <c r="J14" s="151"/>
    </row>
  </sheetData>
  <sheetProtection insertColumns="0" insertRows="0" deleteColumns="0" deleteRows="0"/>
  <customSheetViews>
    <customSheetView guid="{13344BD5-8CEB-4C4A-AAD5-26D1EACF8C2B}" scale="50" showGridLines="0" hiddenRows="1">
      <selection activeCell="D55" sqref="D55"/>
      <rowBreaks count="2" manualBreakCount="2">
        <brk id="20" max="7" man="1"/>
        <brk id="26" max="7" man="1"/>
      </rowBreaks>
      <pageMargins left="0.39370078740157483" right="0.39370078740157483" top="1.5354330708661419" bottom="0.74803149606299213" header="0.31496062992125984" footer="0.31496062992125984"/>
      <printOptions horizontalCentered="1"/>
      <pageSetup paperSize="9" scale="47" fitToHeight="3" orientation="portrait" r:id="rId1"/>
      <headerFooter>
        <oddHeader>&amp;C&amp;G</oddHeader>
        <oddFooter>&amp;R&amp;P</oddFooter>
      </headerFooter>
    </customSheetView>
  </customSheetViews>
  <mergeCells count="10">
    <mergeCell ref="J7:J8"/>
    <mergeCell ref="A7:I8"/>
    <mergeCell ref="A1:H1"/>
    <mergeCell ref="J9:J11"/>
    <mergeCell ref="A4:D4"/>
    <mergeCell ref="A3:D3"/>
    <mergeCell ref="A9:I9"/>
    <mergeCell ref="A10:I11"/>
    <mergeCell ref="E3:J3"/>
    <mergeCell ref="E4:J4"/>
  </mergeCells>
  <conditionalFormatting sqref="J9:J10 J12:J14">
    <cfRule type="cellIs" dxfId="9" priority="3" operator="greaterThan">
      <formula>5000</formula>
    </cfRule>
  </conditionalFormatting>
  <dataValidations count="1">
    <dataValidation type="textLength" allowBlank="1" showInputMessage="1" showErrorMessage="1" sqref="A12:I14">
      <formula1>0</formula1>
      <formula2>5000</formula2>
    </dataValidation>
  </dataValidations>
  <printOptions horizontalCentered="1"/>
  <pageMargins left="0.39370078740157483" right="0.39370078740157483" top="1.5354330708661419" bottom="0.94488188976377963" header="0.31496062992125984" footer="0.70866141732283472"/>
  <pageSetup paperSize="9" fitToHeight="0" orientation="portrait" r:id="rId2"/>
  <headerFooter>
    <oddHeader>&amp;L&amp;G&amp;R&amp;"-,Bold"&amp;14
AID  FOR YOUNG
 BUSINESSES</oddHeader>
    <oddFooter xml:space="preserve">&amp;L&amp;8           v1.0   181015&amp;C&amp;10&amp;A&amp;R&amp;10&amp;P     </oddFooter>
  </headerFooter>
  <legacyDrawingHF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N116"/>
  <sheetViews>
    <sheetView showGridLines="0" topLeftCell="C1" zoomScaleNormal="100" workbookViewId="0">
      <selection activeCell="F3" sqref="F3:H3"/>
    </sheetView>
  </sheetViews>
  <sheetFormatPr defaultColWidth="9.140625" defaultRowHeight="12.75" x14ac:dyDescent="0.2"/>
  <cols>
    <col min="1" max="1" width="2.85546875" style="8" customWidth="1"/>
    <col min="2" max="2" width="5.85546875" style="8" customWidth="1"/>
    <col min="3" max="3" width="4.140625" style="8" customWidth="1"/>
    <col min="4" max="4" width="5.42578125" style="8" customWidth="1"/>
    <col min="5" max="5" width="72.140625" style="8" customWidth="1"/>
    <col min="6" max="7" width="15.140625" style="9" customWidth="1"/>
    <col min="8" max="8" width="15" style="9" customWidth="1"/>
    <col min="9" max="9" width="17.85546875" style="8" customWidth="1"/>
    <col min="10" max="10" width="18.140625" style="8" customWidth="1"/>
    <col min="11" max="11" width="10.85546875" style="8" customWidth="1"/>
    <col min="12" max="12" width="12.85546875" style="8" customWidth="1"/>
    <col min="13" max="13" width="27.5703125" style="8" customWidth="1"/>
    <col min="14" max="16384" width="9.140625" style="8"/>
  </cols>
  <sheetData>
    <row r="1" spans="2:14" ht="6.75" customHeight="1" x14ac:dyDescent="0.2"/>
    <row r="2" spans="2:14" ht="15" x14ac:dyDescent="0.25">
      <c r="D2" s="31"/>
      <c r="E2" s="77" t="s">
        <v>113</v>
      </c>
      <c r="F2" s="78" t="s">
        <v>114</v>
      </c>
      <c r="G2" s="702" t="s">
        <v>115</v>
      </c>
      <c r="H2" s="703"/>
    </row>
    <row r="3" spans="2:14" ht="18" customHeight="1" x14ac:dyDescent="0.25">
      <c r="C3" s="165"/>
      <c r="D3" s="31"/>
      <c r="E3" s="77" t="s">
        <v>116</v>
      </c>
      <c r="F3" s="584" t="str">
        <f>+IF(APPLICATION!$C$10="","-",APPLICATION!$C$10)</f>
        <v>-</v>
      </c>
      <c r="G3" s="682"/>
      <c r="H3" s="712"/>
    </row>
    <row r="4" spans="2:14" ht="18.600000000000001" customHeight="1" x14ac:dyDescent="0.25">
      <c r="B4" s="165" t="s">
        <v>117</v>
      </c>
      <c r="C4" s="165"/>
      <c r="D4" s="31"/>
      <c r="E4" s="711" t="s">
        <v>118</v>
      </c>
      <c r="F4" s="711"/>
      <c r="G4" s="711"/>
      <c r="H4" s="711"/>
    </row>
    <row r="5" spans="2:14" ht="13.35" customHeight="1" x14ac:dyDescent="0.25">
      <c r="B5" s="708" t="s">
        <v>119</v>
      </c>
      <c r="C5" s="709"/>
      <c r="D5" s="709"/>
      <c r="E5" s="710"/>
      <c r="F5" s="32" t="str">
        <f>+F2</f>
        <v>2018</v>
      </c>
      <c r="G5" s="32">
        <f>+F5-1</f>
        <v>2017</v>
      </c>
      <c r="H5" s="32">
        <f>+G5-1</f>
        <v>2016</v>
      </c>
      <c r="J5" s="23"/>
      <c r="K5" s="23"/>
      <c r="L5" s="23"/>
      <c r="M5" s="23"/>
      <c r="N5" s="23"/>
    </row>
    <row r="6" spans="2:14" ht="13.35" customHeight="1" x14ac:dyDescent="0.25">
      <c r="B6" s="33" t="s">
        <v>120</v>
      </c>
      <c r="C6" s="34"/>
      <c r="D6" s="34"/>
      <c r="E6" s="35"/>
      <c r="F6" s="486">
        <f>F7+F8</f>
        <v>0</v>
      </c>
      <c r="G6" s="486">
        <f>G7+G8</f>
        <v>0</v>
      </c>
      <c r="H6" s="486">
        <f>H7+H8</f>
        <v>0</v>
      </c>
      <c r="I6" s="713"/>
      <c r="J6" s="714"/>
      <c r="K6" s="714"/>
      <c r="L6" s="714"/>
      <c r="M6" s="714"/>
      <c r="N6" s="23"/>
    </row>
    <row r="7" spans="2:14" ht="15" x14ac:dyDescent="0.25">
      <c r="B7" s="33"/>
      <c r="C7" s="34" t="s">
        <v>121</v>
      </c>
      <c r="D7" s="34"/>
      <c r="E7" s="35"/>
      <c r="F7" s="487"/>
      <c r="G7" s="487"/>
      <c r="H7" s="487"/>
      <c r="I7" s="713"/>
      <c r="J7" s="714"/>
      <c r="K7" s="714"/>
      <c r="L7" s="714"/>
      <c r="M7" s="714"/>
    </row>
    <row r="8" spans="2:14" ht="14.45" customHeight="1" x14ac:dyDescent="0.25">
      <c r="B8" s="33"/>
      <c r="C8" s="31" t="s">
        <v>122</v>
      </c>
      <c r="D8" s="27"/>
      <c r="E8" s="35"/>
      <c r="F8" s="487"/>
      <c r="G8" s="487"/>
      <c r="H8" s="487"/>
      <c r="I8" s="713"/>
      <c r="J8" s="714"/>
      <c r="K8" s="715"/>
      <c r="L8" s="715"/>
      <c r="M8" s="715"/>
    </row>
    <row r="9" spans="2:14" ht="13.35" customHeight="1" x14ac:dyDescent="0.25">
      <c r="B9" s="33" t="s">
        <v>123</v>
      </c>
      <c r="C9" s="34"/>
      <c r="D9" s="34"/>
      <c r="E9" s="35"/>
      <c r="F9" s="487"/>
      <c r="G9" s="487"/>
      <c r="H9" s="487"/>
      <c r="I9" s="20"/>
      <c r="J9" s="715"/>
      <c r="K9" s="715"/>
      <c r="L9" s="715"/>
      <c r="M9" s="715"/>
    </row>
    <row r="10" spans="2:14" ht="14.45" customHeight="1" x14ac:dyDescent="0.25">
      <c r="B10" s="36" t="s">
        <v>124</v>
      </c>
      <c r="C10" s="34"/>
      <c r="D10" s="34"/>
      <c r="E10" s="35"/>
      <c r="F10" s="486">
        <f>F11+F18+F23</f>
        <v>0</v>
      </c>
      <c r="G10" s="486">
        <f>G11+G18+G23</f>
        <v>0</v>
      </c>
      <c r="H10" s="486">
        <f>H11+H18+H23</f>
        <v>0</v>
      </c>
      <c r="I10" s="716"/>
      <c r="J10" s="717"/>
      <c r="K10" s="715"/>
      <c r="L10" s="715"/>
      <c r="M10" s="715"/>
    </row>
    <row r="11" spans="2:14" ht="14.45" customHeight="1" x14ac:dyDescent="0.25">
      <c r="B11" s="33"/>
      <c r="C11" s="37" t="s">
        <v>125</v>
      </c>
      <c r="D11" s="27"/>
      <c r="E11" s="35"/>
      <c r="F11" s="486">
        <f>F12+F13+F16+F17</f>
        <v>0</v>
      </c>
      <c r="G11" s="486">
        <f>G12+G13+G16+G17</f>
        <v>0</v>
      </c>
      <c r="H11" s="486">
        <f>H12+H13+H16+H17</f>
        <v>0</v>
      </c>
      <c r="I11" s="718"/>
      <c r="J11" s="719"/>
      <c r="K11" s="719"/>
      <c r="L11" s="719"/>
      <c r="M11" s="719"/>
    </row>
    <row r="12" spans="2:14" ht="13.35" customHeight="1" x14ac:dyDescent="0.25">
      <c r="B12" s="33"/>
      <c r="C12" s="34"/>
      <c r="D12" s="37" t="s">
        <v>126</v>
      </c>
      <c r="E12" s="35"/>
      <c r="F12" s="487"/>
      <c r="G12" s="487"/>
      <c r="H12" s="487"/>
      <c r="I12" s="718"/>
      <c r="J12" s="719"/>
      <c r="K12" s="719"/>
      <c r="L12" s="719"/>
      <c r="M12" s="719"/>
    </row>
    <row r="13" spans="2:14" ht="28.5" customHeight="1" x14ac:dyDescent="0.25">
      <c r="B13" s="33"/>
      <c r="C13" s="27"/>
      <c r="D13" s="704" t="s">
        <v>127</v>
      </c>
      <c r="E13" s="705"/>
      <c r="F13" s="486">
        <f>F14+F15</f>
        <v>0</v>
      </c>
      <c r="G13" s="486">
        <f>G14+G15</f>
        <v>0</v>
      </c>
      <c r="H13" s="486">
        <f>H14+H15</f>
        <v>0</v>
      </c>
      <c r="I13" s="720"/>
      <c r="J13" s="714"/>
      <c r="K13" s="714"/>
      <c r="L13" s="714"/>
      <c r="M13" s="714"/>
    </row>
    <row r="14" spans="2:14" ht="15" customHeight="1" x14ac:dyDescent="0.25">
      <c r="B14" s="33"/>
      <c r="C14" s="27"/>
      <c r="D14" s="27"/>
      <c r="E14" s="38" t="s">
        <v>128</v>
      </c>
      <c r="F14" s="487"/>
      <c r="G14" s="487"/>
      <c r="H14" s="487"/>
      <c r="I14" s="720"/>
      <c r="J14" s="714"/>
      <c r="K14" s="714"/>
      <c r="L14" s="714"/>
      <c r="M14" s="714"/>
    </row>
    <row r="15" spans="2:14" ht="15" customHeight="1" x14ac:dyDescent="0.25">
      <c r="B15" s="33"/>
      <c r="C15" s="34"/>
      <c r="D15" s="34"/>
      <c r="E15" s="38" t="s">
        <v>129</v>
      </c>
      <c r="F15" s="487"/>
      <c r="G15" s="487"/>
      <c r="H15" s="487"/>
      <c r="I15" s="713"/>
      <c r="J15" s="714"/>
      <c r="K15" s="714"/>
      <c r="L15" s="714"/>
      <c r="M15" s="714"/>
    </row>
    <row r="16" spans="2:14" ht="15" customHeight="1" x14ac:dyDescent="0.25">
      <c r="B16" s="33"/>
      <c r="C16" s="34"/>
      <c r="D16" s="37" t="s">
        <v>130</v>
      </c>
      <c r="E16" s="35"/>
      <c r="F16" s="487"/>
      <c r="G16" s="487"/>
      <c r="H16" s="487"/>
      <c r="I16" s="713"/>
      <c r="J16" s="714"/>
      <c r="K16" s="714"/>
      <c r="L16" s="714"/>
      <c r="M16" s="714"/>
    </row>
    <row r="17" spans="1:13" ht="15" customHeight="1" x14ac:dyDescent="0.25">
      <c r="B17" s="56"/>
      <c r="C17" s="39"/>
      <c r="D17" s="37" t="s">
        <v>131</v>
      </c>
      <c r="E17" s="40"/>
      <c r="F17" s="487"/>
      <c r="G17" s="487"/>
      <c r="H17" s="487"/>
      <c r="I17" s="713"/>
      <c r="J17" s="714"/>
      <c r="K17" s="714"/>
      <c r="L17" s="714"/>
      <c r="M17" s="714"/>
    </row>
    <row r="18" spans="1:13" ht="15" customHeight="1" x14ac:dyDescent="0.25">
      <c r="B18" s="33"/>
      <c r="C18" s="37" t="s">
        <v>132</v>
      </c>
      <c r="D18" s="27"/>
      <c r="E18" s="35"/>
      <c r="F18" s="486">
        <f>+SUM(F19:F22)</f>
        <v>0</v>
      </c>
      <c r="G18" s="486">
        <f>+SUM(G19:G22)</f>
        <v>0</v>
      </c>
      <c r="H18" s="486">
        <f>+SUM(H19:H22)</f>
        <v>0</v>
      </c>
      <c r="I18" s="713"/>
      <c r="J18" s="714"/>
      <c r="K18" s="714"/>
      <c r="L18" s="714"/>
      <c r="M18" s="714"/>
    </row>
    <row r="19" spans="1:13" ht="15" customHeight="1" x14ac:dyDescent="0.25">
      <c r="B19" s="33"/>
      <c r="C19" s="34"/>
      <c r="D19" s="37" t="s">
        <v>133</v>
      </c>
      <c r="E19" s="35"/>
      <c r="F19" s="487"/>
      <c r="G19" s="487"/>
      <c r="H19" s="487"/>
      <c r="I19" s="723"/>
      <c r="J19" s="724"/>
      <c r="K19" s="724"/>
      <c r="L19" s="724"/>
      <c r="M19" s="724"/>
    </row>
    <row r="20" spans="1:13" ht="15" customHeight="1" x14ac:dyDescent="0.25">
      <c r="B20" s="33"/>
      <c r="C20" s="34"/>
      <c r="D20" s="37" t="s">
        <v>134</v>
      </c>
      <c r="E20" s="35"/>
      <c r="F20" s="487"/>
      <c r="G20" s="487"/>
      <c r="H20" s="487"/>
      <c r="I20" s="723"/>
      <c r="J20" s="724"/>
      <c r="K20" s="724"/>
      <c r="L20" s="724"/>
      <c r="M20" s="724"/>
    </row>
    <row r="21" spans="1:13" s="10" customFormat="1" ht="15" customHeight="1" x14ac:dyDescent="0.25">
      <c r="A21" s="8"/>
      <c r="B21" s="33"/>
      <c r="C21" s="34"/>
      <c r="D21" s="37" t="s">
        <v>135</v>
      </c>
      <c r="E21" s="35"/>
      <c r="F21" s="487"/>
      <c r="G21" s="487"/>
      <c r="H21" s="487"/>
      <c r="I21" s="21"/>
      <c r="J21" s="22"/>
      <c r="K21" s="22"/>
      <c r="L21" s="22"/>
      <c r="M21" s="22"/>
    </row>
    <row r="22" spans="1:13" ht="15" customHeight="1" x14ac:dyDescent="0.25">
      <c r="B22" s="33"/>
      <c r="C22" s="34"/>
      <c r="D22" s="37" t="s">
        <v>136</v>
      </c>
      <c r="E22" s="35"/>
      <c r="F22" s="487"/>
      <c r="G22" s="487"/>
      <c r="H22" s="487"/>
      <c r="I22" s="21"/>
      <c r="J22" s="22"/>
      <c r="K22" s="22"/>
      <c r="L22" s="22"/>
      <c r="M22" s="22"/>
    </row>
    <row r="23" spans="1:13" ht="15" customHeight="1" x14ac:dyDescent="0.25">
      <c r="B23" s="33"/>
      <c r="C23" s="37" t="s">
        <v>137</v>
      </c>
      <c r="D23" s="34"/>
      <c r="E23" s="35"/>
      <c r="F23" s="486">
        <f>+SUM(F24:F29)</f>
        <v>0</v>
      </c>
      <c r="G23" s="486">
        <f>+SUM(G24:G29)</f>
        <v>0</v>
      </c>
      <c r="H23" s="486">
        <f>+SUM(H24:H29)</f>
        <v>0</v>
      </c>
      <c r="I23" s="721"/>
      <c r="J23" s="722"/>
      <c r="K23" s="722"/>
      <c r="L23" s="722"/>
      <c r="M23" s="722"/>
    </row>
    <row r="24" spans="1:13" ht="15" customHeight="1" x14ac:dyDescent="0.25">
      <c r="B24" s="33"/>
      <c r="C24" s="34"/>
      <c r="D24" s="37" t="s">
        <v>138</v>
      </c>
      <c r="E24" s="35"/>
      <c r="F24" s="487"/>
      <c r="G24" s="487"/>
      <c r="H24" s="487"/>
      <c r="I24" s="721"/>
      <c r="J24" s="722"/>
      <c r="K24" s="722"/>
      <c r="L24" s="722"/>
      <c r="M24" s="722"/>
    </row>
    <row r="25" spans="1:13" ht="15" customHeight="1" x14ac:dyDescent="0.25">
      <c r="B25" s="33"/>
      <c r="C25" s="34"/>
      <c r="D25" s="37" t="s">
        <v>139</v>
      </c>
      <c r="E25" s="35"/>
      <c r="F25" s="487"/>
      <c r="G25" s="487"/>
      <c r="H25" s="487"/>
    </row>
    <row r="26" spans="1:13" ht="15" customHeight="1" x14ac:dyDescent="0.25">
      <c r="B26" s="33"/>
      <c r="C26" s="34"/>
      <c r="D26" s="37" t="s">
        <v>140</v>
      </c>
      <c r="E26" s="35"/>
      <c r="F26" s="487"/>
      <c r="G26" s="487"/>
      <c r="H26" s="487"/>
    </row>
    <row r="27" spans="1:13" ht="15" customHeight="1" x14ac:dyDescent="0.25">
      <c r="B27" s="33"/>
      <c r="C27" s="27"/>
      <c r="D27" s="704" t="s">
        <v>141</v>
      </c>
      <c r="E27" s="705"/>
      <c r="F27" s="487"/>
      <c r="G27" s="487"/>
      <c r="H27" s="487"/>
    </row>
    <row r="28" spans="1:13" ht="15" customHeight="1" x14ac:dyDescent="0.25">
      <c r="B28" s="33"/>
      <c r="C28" s="27"/>
      <c r="D28" s="37" t="s">
        <v>142</v>
      </c>
      <c r="E28" s="35"/>
      <c r="F28" s="487"/>
      <c r="G28" s="487"/>
      <c r="H28" s="487"/>
    </row>
    <row r="29" spans="1:13" ht="15" customHeight="1" x14ac:dyDescent="0.25">
      <c r="B29" s="33"/>
      <c r="C29" s="27"/>
      <c r="D29" s="37" t="s">
        <v>143</v>
      </c>
      <c r="E29" s="35"/>
      <c r="F29" s="487"/>
      <c r="G29" s="487"/>
      <c r="H29" s="487"/>
    </row>
    <row r="30" spans="1:13" ht="15" customHeight="1" x14ac:dyDescent="0.25">
      <c r="B30" s="36" t="s">
        <v>144</v>
      </c>
      <c r="C30" s="27"/>
      <c r="D30" s="27"/>
      <c r="E30" s="35"/>
      <c r="F30" s="486">
        <f>+F31+F36+F49+F53</f>
        <v>0</v>
      </c>
      <c r="G30" s="486">
        <f>+G31+G36+G49+G53</f>
        <v>0</v>
      </c>
      <c r="H30" s="486">
        <f>+H31+H36+H49+H53</f>
        <v>0</v>
      </c>
    </row>
    <row r="31" spans="1:13" ht="15" customHeight="1" x14ac:dyDescent="0.25">
      <c r="B31" s="33"/>
      <c r="C31" s="37" t="s">
        <v>145</v>
      </c>
      <c r="D31" s="27"/>
      <c r="E31" s="28"/>
      <c r="F31" s="486">
        <f>+SUM(F32:F35)</f>
        <v>0</v>
      </c>
      <c r="G31" s="486">
        <f>+SUM(G32:G35)</f>
        <v>0</v>
      </c>
      <c r="H31" s="486">
        <f>+SUM(H32:H35)</f>
        <v>0</v>
      </c>
    </row>
    <row r="32" spans="1:13" ht="15" customHeight="1" x14ac:dyDescent="0.25">
      <c r="B32" s="33"/>
      <c r="C32" s="27"/>
      <c r="D32" s="37" t="s">
        <v>146</v>
      </c>
      <c r="E32" s="28"/>
      <c r="F32" s="487"/>
      <c r="G32" s="487"/>
      <c r="H32" s="487"/>
    </row>
    <row r="33" spans="2:8" ht="15" customHeight="1" x14ac:dyDescent="0.25">
      <c r="B33" s="33"/>
      <c r="C33" s="27"/>
      <c r="D33" s="37" t="s">
        <v>147</v>
      </c>
      <c r="E33" s="28"/>
      <c r="F33" s="487"/>
      <c r="G33" s="487"/>
      <c r="H33" s="487"/>
    </row>
    <row r="34" spans="2:8" ht="15" customHeight="1" x14ac:dyDescent="0.25">
      <c r="B34" s="33"/>
      <c r="C34" s="27"/>
      <c r="D34" s="37" t="s">
        <v>148</v>
      </c>
      <c r="E34" s="28"/>
      <c r="F34" s="487"/>
      <c r="G34" s="487"/>
      <c r="H34" s="487"/>
    </row>
    <row r="35" spans="2:8" ht="15" customHeight="1" x14ac:dyDescent="0.25">
      <c r="B35" s="33"/>
      <c r="C35" s="27"/>
      <c r="D35" s="37" t="s">
        <v>149</v>
      </c>
      <c r="E35" s="28"/>
      <c r="F35" s="487"/>
      <c r="G35" s="487"/>
      <c r="H35" s="487"/>
    </row>
    <row r="36" spans="2:8" ht="15" customHeight="1" x14ac:dyDescent="0.25">
      <c r="B36" s="33"/>
      <c r="C36" s="37" t="s">
        <v>150</v>
      </c>
      <c r="D36" s="27"/>
      <c r="E36" s="28"/>
      <c r="F36" s="486">
        <f>+F37+F40+F43+F46</f>
        <v>0</v>
      </c>
      <c r="G36" s="486">
        <f>+G37+G40+G43+G46</f>
        <v>0</v>
      </c>
      <c r="H36" s="486">
        <f>+H37+H40+H43+H46</f>
        <v>0</v>
      </c>
    </row>
    <row r="37" spans="2:8" ht="15" customHeight="1" x14ac:dyDescent="0.25">
      <c r="B37" s="33"/>
      <c r="C37" s="27"/>
      <c r="D37" s="37" t="s">
        <v>151</v>
      </c>
      <c r="E37" s="28"/>
      <c r="F37" s="486">
        <f>+F38+F39</f>
        <v>0</v>
      </c>
      <c r="G37" s="486">
        <f>+G38+G39</f>
        <v>0</v>
      </c>
      <c r="H37" s="486">
        <f>+H38+H39</f>
        <v>0</v>
      </c>
    </row>
    <row r="38" spans="2:8" ht="15" customHeight="1" x14ac:dyDescent="0.25">
      <c r="B38" s="33"/>
      <c r="C38" s="27"/>
      <c r="D38" s="27"/>
      <c r="E38" s="38" t="s">
        <v>152</v>
      </c>
      <c r="F38" s="487"/>
      <c r="G38" s="487"/>
      <c r="H38" s="487"/>
    </row>
    <row r="39" spans="2:8" ht="15" customHeight="1" x14ac:dyDescent="0.25">
      <c r="B39" s="33"/>
      <c r="C39" s="27"/>
      <c r="D39" s="27"/>
      <c r="E39" s="38" t="s">
        <v>153</v>
      </c>
      <c r="F39" s="487"/>
      <c r="G39" s="487"/>
      <c r="H39" s="487"/>
    </row>
    <row r="40" spans="2:8" ht="15" customHeight="1" x14ac:dyDescent="0.25">
      <c r="B40" s="33"/>
      <c r="C40" s="27"/>
      <c r="D40" s="37" t="s">
        <v>139</v>
      </c>
      <c r="E40" s="28"/>
      <c r="F40" s="486">
        <f>+F41+F42</f>
        <v>0</v>
      </c>
      <c r="G40" s="486">
        <f>+G41+G42</f>
        <v>0</v>
      </c>
      <c r="H40" s="486">
        <f>+H41+H42</f>
        <v>0</v>
      </c>
    </row>
    <row r="41" spans="2:8" ht="15" customHeight="1" x14ac:dyDescent="0.25">
      <c r="B41" s="33"/>
      <c r="C41" s="27"/>
      <c r="D41" s="27"/>
      <c r="E41" s="38" t="s">
        <v>152</v>
      </c>
      <c r="F41" s="487"/>
      <c r="G41" s="487"/>
      <c r="H41" s="487"/>
    </row>
    <row r="42" spans="2:8" ht="15" customHeight="1" x14ac:dyDescent="0.25">
      <c r="B42" s="33"/>
      <c r="C42" s="27"/>
      <c r="D42" s="27"/>
      <c r="E42" s="38" t="s">
        <v>153</v>
      </c>
      <c r="F42" s="487"/>
      <c r="G42" s="487"/>
      <c r="H42" s="487"/>
    </row>
    <row r="43" spans="2:8" ht="15" customHeight="1" x14ac:dyDescent="0.25">
      <c r="B43" s="33"/>
      <c r="C43" s="27"/>
      <c r="D43" s="704" t="s">
        <v>154</v>
      </c>
      <c r="E43" s="705"/>
      <c r="F43" s="486">
        <f>+F44+F45</f>
        <v>0</v>
      </c>
      <c r="G43" s="486">
        <f>+G44+G45</f>
        <v>0</v>
      </c>
      <c r="H43" s="486">
        <f>+H44+H45</f>
        <v>0</v>
      </c>
    </row>
    <row r="44" spans="2:8" ht="15" customHeight="1" x14ac:dyDescent="0.25">
      <c r="B44" s="33"/>
      <c r="C44" s="27"/>
      <c r="D44" s="27"/>
      <c r="E44" s="38" t="s">
        <v>152</v>
      </c>
      <c r="F44" s="487"/>
      <c r="G44" s="487"/>
      <c r="H44" s="487"/>
    </row>
    <row r="45" spans="2:8" ht="15" customHeight="1" x14ac:dyDescent="0.25">
      <c r="B45" s="33"/>
      <c r="C45" s="27"/>
      <c r="D45" s="27"/>
      <c r="E45" s="38" t="s">
        <v>153</v>
      </c>
      <c r="F45" s="487"/>
      <c r="G45" s="487"/>
      <c r="H45" s="487"/>
    </row>
    <row r="46" spans="2:8" ht="15" customHeight="1" x14ac:dyDescent="0.25">
      <c r="B46" s="33"/>
      <c r="C46" s="27"/>
      <c r="D46" s="37" t="s">
        <v>155</v>
      </c>
      <c r="E46" s="28"/>
      <c r="F46" s="486">
        <f>+F47+F48</f>
        <v>0</v>
      </c>
      <c r="G46" s="486">
        <f>+G47+G48</f>
        <v>0</v>
      </c>
      <c r="H46" s="486">
        <f>+H47+H48</f>
        <v>0</v>
      </c>
    </row>
    <row r="47" spans="2:8" ht="15" customHeight="1" x14ac:dyDescent="0.25">
      <c r="B47" s="33"/>
      <c r="C47" s="27"/>
      <c r="D47" s="27"/>
      <c r="E47" s="38" t="s">
        <v>152</v>
      </c>
      <c r="F47" s="487"/>
      <c r="G47" s="487"/>
      <c r="H47" s="487"/>
    </row>
    <row r="48" spans="2:8" ht="15" customHeight="1" x14ac:dyDescent="0.25">
      <c r="B48" s="33"/>
      <c r="C48" s="27"/>
      <c r="D48" s="27"/>
      <c r="E48" s="38" t="s">
        <v>153</v>
      </c>
      <c r="F48" s="487"/>
      <c r="G48" s="487"/>
      <c r="H48" s="487"/>
    </row>
    <row r="49" spans="2:8" s="17" customFormat="1" ht="15" customHeight="1" x14ac:dyDescent="0.25">
      <c r="B49" s="41"/>
      <c r="C49" s="42" t="s">
        <v>156</v>
      </c>
      <c r="D49" s="29"/>
      <c r="E49" s="30"/>
      <c r="F49" s="486">
        <f>SUM(F50:F52)</f>
        <v>0</v>
      </c>
      <c r="G49" s="486">
        <f>SUM(G50:G52)</f>
        <v>0</v>
      </c>
      <c r="H49" s="486">
        <f>SUM(H50:H52)</f>
        <v>0</v>
      </c>
    </row>
    <row r="50" spans="2:8" ht="15" customHeight="1" x14ac:dyDescent="0.25">
      <c r="B50" s="33"/>
      <c r="C50" s="27"/>
      <c r="D50" s="706" t="s">
        <v>157</v>
      </c>
      <c r="E50" s="707"/>
      <c r="F50" s="487"/>
      <c r="G50" s="487"/>
      <c r="H50" s="487"/>
    </row>
    <row r="51" spans="2:8" ht="15" customHeight="1" x14ac:dyDescent="0.25">
      <c r="B51" s="33"/>
      <c r="C51" s="27"/>
      <c r="D51" s="37" t="s">
        <v>548</v>
      </c>
      <c r="E51" s="28"/>
      <c r="F51" s="487"/>
      <c r="G51" s="487"/>
      <c r="H51" s="487"/>
    </row>
    <row r="52" spans="2:8" ht="15" customHeight="1" x14ac:dyDescent="0.25">
      <c r="B52" s="33"/>
      <c r="C52" s="27"/>
      <c r="D52" s="37" t="s">
        <v>158</v>
      </c>
      <c r="E52" s="28"/>
      <c r="F52" s="487"/>
      <c r="G52" s="487"/>
      <c r="H52" s="487"/>
    </row>
    <row r="53" spans="2:8" ht="15" customHeight="1" x14ac:dyDescent="0.25">
      <c r="B53" s="33"/>
      <c r="C53" s="704" t="s">
        <v>159</v>
      </c>
      <c r="D53" s="704"/>
      <c r="E53" s="705"/>
      <c r="F53" s="487"/>
      <c r="G53" s="487"/>
      <c r="H53" s="487"/>
    </row>
    <row r="54" spans="2:8" ht="15" x14ac:dyDescent="0.25">
      <c r="B54" s="36" t="s">
        <v>160</v>
      </c>
      <c r="C54" s="27"/>
      <c r="D54" s="27"/>
      <c r="E54" s="28"/>
      <c r="F54" s="487"/>
      <c r="G54" s="487"/>
      <c r="H54" s="487"/>
    </row>
    <row r="55" spans="2:8" ht="15" x14ac:dyDescent="0.25">
      <c r="B55" s="708" t="s">
        <v>161</v>
      </c>
      <c r="C55" s="709"/>
      <c r="D55" s="709"/>
      <c r="E55" s="710"/>
      <c r="F55" s="488">
        <f>+F54+F30+F10+F9+F6</f>
        <v>0</v>
      </c>
      <c r="G55" s="488">
        <f>+G54+G30+G10+G9+G6</f>
        <v>0</v>
      </c>
      <c r="H55" s="488">
        <f>+H54+H30+H10+H9+H6</f>
        <v>0</v>
      </c>
    </row>
    <row r="56" spans="2:8" ht="15" x14ac:dyDescent="0.25">
      <c r="B56" s="170"/>
      <c r="C56" s="170"/>
      <c r="D56" s="170"/>
      <c r="E56" s="170"/>
      <c r="F56" s="489"/>
      <c r="G56" s="489"/>
      <c r="H56" s="489"/>
    </row>
    <row r="57" spans="2:8" ht="15" x14ac:dyDescent="0.25">
      <c r="B57" s="43"/>
      <c r="C57" s="43"/>
      <c r="D57" s="43"/>
      <c r="E57" s="43"/>
      <c r="F57" s="490"/>
      <c r="G57" s="490"/>
      <c r="H57" s="490"/>
    </row>
    <row r="58" spans="2:8" ht="15" x14ac:dyDescent="0.25">
      <c r="B58" s="708" t="s">
        <v>162</v>
      </c>
      <c r="C58" s="709"/>
      <c r="D58" s="709"/>
      <c r="E58" s="710"/>
      <c r="F58" s="491" t="str">
        <f>+F5</f>
        <v>2018</v>
      </c>
      <c r="G58" s="491">
        <f>+G5</f>
        <v>2017</v>
      </c>
      <c r="H58" s="491">
        <f>+H5</f>
        <v>2016</v>
      </c>
    </row>
    <row r="59" spans="2:8" ht="15" x14ac:dyDescent="0.25">
      <c r="B59" s="36" t="s">
        <v>163</v>
      </c>
      <c r="C59" s="27"/>
      <c r="D59" s="27"/>
      <c r="E59" s="28"/>
      <c r="F59" s="486">
        <f t="shared" ref="F59:H59" si="0">+F60+F61+F62+F63+F70+F71+F72+F73</f>
        <v>0</v>
      </c>
      <c r="G59" s="486">
        <f t="shared" si="0"/>
        <v>0</v>
      </c>
      <c r="H59" s="486">
        <f t="shared" si="0"/>
        <v>0</v>
      </c>
    </row>
    <row r="60" spans="2:8" ht="15" x14ac:dyDescent="0.25">
      <c r="B60" s="33"/>
      <c r="C60" s="37" t="s">
        <v>164</v>
      </c>
      <c r="D60" s="27"/>
      <c r="E60" s="28"/>
      <c r="F60" s="487"/>
      <c r="G60" s="487"/>
      <c r="H60" s="487"/>
    </row>
    <row r="61" spans="2:8" ht="15" x14ac:dyDescent="0.25">
      <c r="B61" s="33"/>
      <c r="C61" s="37" t="s">
        <v>165</v>
      </c>
      <c r="D61" s="27"/>
      <c r="E61" s="28"/>
      <c r="F61" s="487"/>
      <c r="G61" s="487"/>
      <c r="H61" s="487"/>
    </row>
    <row r="62" spans="2:8" ht="15" x14ac:dyDescent="0.25">
      <c r="B62" s="33"/>
      <c r="C62" s="37" t="s">
        <v>166</v>
      </c>
      <c r="D62" s="27"/>
      <c r="E62" s="28"/>
      <c r="F62" s="487"/>
      <c r="G62" s="487"/>
      <c r="H62" s="487"/>
    </row>
    <row r="63" spans="2:8" ht="15" x14ac:dyDescent="0.25">
      <c r="B63" s="33"/>
      <c r="C63" s="37" t="s">
        <v>167</v>
      </c>
      <c r="D63" s="27"/>
      <c r="E63" s="28"/>
      <c r="F63" s="486">
        <f>+SUM(F64:F67)</f>
        <v>0</v>
      </c>
      <c r="G63" s="486">
        <f t="shared" ref="G63:H63" si="1">+SUM(G64:G67)</f>
        <v>0</v>
      </c>
      <c r="H63" s="486">
        <f t="shared" si="1"/>
        <v>0</v>
      </c>
    </row>
    <row r="64" spans="2:8" ht="15" x14ac:dyDescent="0.25">
      <c r="B64" s="33"/>
      <c r="C64" s="27"/>
      <c r="D64" s="37" t="s">
        <v>168</v>
      </c>
      <c r="E64" s="28"/>
      <c r="F64" s="487"/>
      <c r="G64" s="487"/>
      <c r="H64" s="487"/>
    </row>
    <row r="65" spans="2:10" ht="15" x14ac:dyDescent="0.25">
      <c r="B65" s="33"/>
      <c r="C65" s="27"/>
      <c r="D65" s="37" t="s">
        <v>549</v>
      </c>
      <c r="E65" s="28"/>
      <c r="F65" s="487"/>
      <c r="G65" s="487"/>
      <c r="H65" s="487"/>
    </row>
    <row r="66" spans="2:10" ht="15" x14ac:dyDescent="0.25">
      <c r="B66" s="33"/>
      <c r="C66" s="27"/>
      <c r="D66" s="37" t="s">
        <v>169</v>
      </c>
      <c r="E66" s="28"/>
      <c r="F66" s="487"/>
      <c r="G66" s="487"/>
      <c r="H66" s="487"/>
    </row>
    <row r="67" spans="2:10" ht="15" x14ac:dyDescent="0.25">
      <c r="B67" s="33"/>
      <c r="C67" s="27"/>
      <c r="D67" s="37" t="s">
        <v>170</v>
      </c>
      <c r="E67" s="28"/>
      <c r="F67" s="486">
        <f>F68+F69</f>
        <v>0</v>
      </c>
      <c r="G67" s="486">
        <f t="shared" ref="G67:H67" si="2">G68+G69</f>
        <v>0</v>
      </c>
      <c r="H67" s="486">
        <f t="shared" si="2"/>
        <v>0</v>
      </c>
    </row>
    <row r="68" spans="2:10" ht="15" x14ac:dyDescent="0.25">
      <c r="B68" s="33"/>
      <c r="C68" s="27"/>
      <c r="D68" s="37"/>
      <c r="E68" s="57" t="s">
        <v>171</v>
      </c>
      <c r="F68" s="487"/>
      <c r="G68" s="487"/>
      <c r="H68" s="487"/>
    </row>
    <row r="69" spans="2:10" ht="15" x14ac:dyDescent="0.25">
      <c r="B69" s="33"/>
      <c r="C69" s="27"/>
      <c r="D69" s="37"/>
      <c r="E69" s="28" t="s">
        <v>172</v>
      </c>
      <c r="F69" s="487"/>
      <c r="G69" s="487"/>
      <c r="H69" s="487"/>
    </row>
    <row r="70" spans="2:10" ht="15" x14ac:dyDescent="0.25">
      <c r="B70" s="33"/>
      <c r="C70" s="37" t="s">
        <v>550</v>
      </c>
      <c r="D70" s="27"/>
      <c r="E70" s="28"/>
      <c r="F70" s="487"/>
      <c r="G70" s="487"/>
      <c r="H70" s="487"/>
    </row>
    <row r="71" spans="2:10" ht="15" x14ac:dyDescent="0.25">
      <c r="B71" s="33"/>
      <c r="C71" s="37" t="s">
        <v>551</v>
      </c>
      <c r="D71" s="27"/>
      <c r="E71" s="28"/>
      <c r="F71" s="487"/>
      <c r="G71" s="487"/>
      <c r="H71" s="487"/>
    </row>
    <row r="72" spans="2:10" ht="15" x14ac:dyDescent="0.25">
      <c r="B72" s="33"/>
      <c r="C72" s="37" t="s">
        <v>173</v>
      </c>
      <c r="D72" s="27"/>
      <c r="E72" s="28"/>
      <c r="F72" s="487"/>
      <c r="G72" s="487"/>
      <c r="H72" s="487"/>
    </row>
    <row r="73" spans="2:10" ht="15" x14ac:dyDescent="0.25">
      <c r="B73" s="33"/>
      <c r="C73" s="37" t="s">
        <v>174</v>
      </c>
      <c r="D73" s="27"/>
      <c r="E73" s="28"/>
      <c r="F73" s="487"/>
      <c r="G73" s="487"/>
      <c r="H73" s="487"/>
    </row>
    <row r="74" spans="2:10" ht="15" x14ac:dyDescent="0.25">
      <c r="B74" s="36" t="s">
        <v>175</v>
      </c>
      <c r="C74" s="27"/>
      <c r="D74" s="27"/>
      <c r="E74" s="28"/>
      <c r="F74" s="486">
        <f>F75+F76+F77</f>
        <v>0</v>
      </c>
      <c r="G74" s="486">
        <f t="shared" ref="G74:H74" si="3">G75+G76+G77</f>
        <v>0</v>
      </c>
      <c r="H74" s="486">
        <f t="shared" si="3"/>
        <v>0</v>
      </c>
    </row>
    <row r="75" spans="2:10" ht="15" x14ac:dyDescent="0.25">
      <c r="B75" s="33"/>
      <c r="C75" s="27"/>
      <c r="D75" s="37" t="s">
        <v>176</v>
      </c>
      <c r="E75" s="28"/>
      <c r="F75" s="487"/>
      <c r="G75" s="487"/>
      <c r="H75" s="487"/>
    </row>
    <row r="76" spans="2:10" ht="15" x14ac:dyDescent="0.25">
      <c r="B76" s="33"/>
      <c r="C76" s="27"/>
      <c r="D76" s="37" t="s">
        <v>177</v>
      </c>
      <c r="E76" s="28"/>
      <c r="F76" s="487"/>
      <c r="G76" s="487"/>
      <c r="H76" s="487"/>
    </row>
    <row r="77" spans="2:10" ht="15" x14ac:dyDescent="0.25">
      <c r="B77" s="33"/>
      <c r="C77" s="27"/>
      <c r="D77" s="37" t="s">
        <v>178</v>
      </c>
      <c r="E77" s="28"/>
      <c r="F77" s="487"/>
      <c r="G77" s="487"/>
      <c r="H77" s="487"/>
    </row>
    <row r="78" spans="2:10" ht="15" x14ac:dyDescent="0.25">
      <c r="B78" s="36" t="s">
        <v>179</v>
      </c>
      <c r="C78" s="27"/>
      <c r="D78" s="27"/>
      <c r="E78" s="28"/>
      <c r="F78" s="486">
        <f>+F79+F86+F89+F92+F95+F98+F101+F104</f>
        <v>0</v>
      </c>
      <c r="G78" s="486">
        <f>+G79+G86+G89+G92+G95+G98+G101+G104</f>
        <v>0</v>
      </c>
      <c r="H78" s="486">
        <f>+H79+H86+H89+H92+H95+H98+H101+H104</f>
        <v>0</v>
      </c>
      <c r="J78" s="17"/>
    </row>
    <row r="79" spans="2:10" ht="15" x14ac:dyDescent="0.25">
      <c r="B79" s="33"/>
      <c r="C79" s="27"/>
      <c r="D79" s="37" t="s">
        <v>180</v>
      </c>
      <c r="E79" s="28"/>
      <c r="F79" s="486">
        <f>F80+F83</f>
        <v>0</v>
      </c>
      <c r="G79" s="486">
        <f t="shared" ref="G79:H79" si="4">G80+G83</f>
        <v>0</v>
      </c>
      <c r="H79" s="486">
        <f t="shared" si="4"/>
        <v>0</v>
      </c>
    </row>
    <row r="80" spans="2:10" ht="15" x14ac:dyDescent="0.25">
      <c r="B80" s="33"/>
      <c r="C80" s="27"/>
      <c r="D80" s="27"/>
      <c r="E80" s="38" t="s">
        <v>181</v>
      </c>
      <c r="F80" s="486">
        <f>SUM(F81:F82)</f>
        <v>0</v>
      </c>
      <c r="G80" s="486">
        <f t="shared" ref="G80:H80" si="5">SUM(G81:G82)</f>
        <v>0</v>
      </c>
      <c r="H80" s="486">
        <f t="shared" si="5"/>
        <v>0</v>
      </c>
    </row>
    <row r="81" spans="2:8" ht="15" x14ac:dyDescent="0.25">
      <c r="B81" s="33"/>
      <c r="C81" s="27"/>
      <c r="D81" s="27"/>
      <c r="E81" s="38" t="s">
        <v>182</v>
      </c>
      <c r="F81" s="487"/>
      <c r="G81" s="487"/>
      <c r="H81" s="487"/>
    </row>
    <row r="82" spans="2:8" ht="15" x14ac:dyDescent="0.25">
      <c r="B82" s="33"/>
      <c r="C82" s="27"/>
      <c r="D82" s="27"/>
      <c r="E82" s="38" t="s">
        <v>183</v>
      </c>
      <c r="F82" s="487"/>
      <c r="G82" s="487"/>
      <c r="H82" s="487"/>
    </row>
    <row r="83" spans="2:8" ht="15" x14ac:dyDescent="0.25">
      <c r="B83" s="33"/>
      <c r="C83" s="27"/>
      <c r="D83" s="27"/>
      <c r="E83" s="38" t="s">
        <v>184</v>
      </c>
      <c r="F83" s="486">
        <f>SUM(F84:F85)</f>
        <v>0</v>
      </c>
      <c r="G83" s="486">
        <f t="shared" ref="G83:H83" si="6">SUM(G84:G85)</f>
        <v>0</v>
      </c>
      <c r="H83" s="486">
        <f t="shared" si="6"/>
        <v>0</v>
      </c>
    </row>
    <row r="84" spans="2:8" ht="15" x14ac:dyDescent="0.25">
      <c r="B84" s="33"/>
      <c r="C84" s="27"/>
      <c r="D84" s="27"/>
      <c r="E84" s="38" t="s">
        <v>182</v>
      </c>
      <c r="F84" s="487"/>
      <c r="G84" s="487"/>
      <c r="H84" s="487"/>
    </row>
    <row r="85" spans="2:8" ht="15" x14ac:dyDescent="0.25">
      <c r="B85" s="33"/>
      <c r="C85" s="27"/>
      <c r="D85" s="27"/>
      <c r="E85" s="38" t="s">
        <v>183</v>
      </c>
      <c r="F85" s="487"/>
      <c r="G85" s="487"/>
      <c r="H85" s="487"/>
    </row>
    <row r="86" spans="2:8" ht="15" x14ac:dyDescent="0.25">
      <c r="B86" s="33"/>
      <c r="C86" s="27"/>
      <c r="D86" s="37" t="s">
        <v>185</v>
      </c>
      <c r="E86" s="28"/>
      <c r="F86" s="486">
        <f>SUM(F87:F88)</f>
        <v>0</v>
      </c>
      <c r="G86" s="486">
        <f t="shared" ref="G86:H86" si="7">SUM(G87:G88)</f>
        <v>0</v>
      </c>
      <c r="H86" s="486">
        <f t="shared" si="7"/>
        <v>0</v>
      </c>
    </row>
    <row r="87" spans="2:8" ht="15" x14ac:dyDescent="0.25">
      <c r="B87" s="33"/>
      <c r="C87" s="27"/>
      <c r="D87" s="27"/>
      <c r="E87" s="38" t="s">
        <v>152</v>
      </c>
      <c r="F87" s="487"/>
      <c r="G87" s="487"/>
      <c r="H87" s="487"/>
    </row>
    <row r="88" spans="2:8" ht="15" x14ac:dyDescent="0.25">
      <c r="B88" s="33"/>
      <c r="C88" s="27"/>
      <c r="D88" s="27"/>
      <c r="E88" s="38" t="s">
        <v>153</v>
      </c>
      <c r="F88" s="487"/>
      <c r="G88" s="487"/>
      <c r="H88" s="487"/>
    </row>
    <row r="89" spans="2:8" ht="30.75" customHeight="1" x14ac:dyDescent="0.25">
      <c r="B89" s="33"/>
      <c r="C89" s="27"/>
      <c r="D89" s="704" t="s">
        <v>186</v>
      </c>
      <c r="E89" s="705"/>
      <c r="F89" s="486">
        <f>SUM(F90:F91)</f>
        <v>0</v>
      </c>
      <c r="G89" s="486">
        <f t="shared" ref="G89:H89" si="8">SUM(G90:G91)</f>
        <v>0</v>
      </c>
      <c r="H89" s="486">
        <f t="shared" si="8"/>
        <v>0</v>
      </c>
    </row>
    <row r="90" spans="2:8" ht="15" x14ac:dyDescent="0.25">
      <c r="B90" s="33"/>
      <c r="C90" s="27"/>
      <c r="D90" s="27"/>
      <c r="E90" s="38" t="s">
        <v>152</v>
      </c>
      <c r="F90" s="487"/>
      <c r="G90" s="487"/>
      <c r="H90" s="487"/>
    </row>
    <row r="91" spans="2:8" ht="15" x14ac:dyDescent="0.25">
      <c r="B91" s="33"/>
      <c r="C91" s="27"/>
      <c r="D91" s="27"/>
      <c r="E91" s="38" t="s">
        <v>153</v>
      </c>
      <c r="F91" s="487"/>
      <c r="G91" s="487"/>
      <c r="H91" s="487"/>
    </row>
    <row r="92" spans="2:8" ht="15" x14ac:dyDescent="0.25">
      <c r="B92" s="33"/>
      <c r="C92" s="27"/>
      <c r="D92" s="37" t="s">
        <v>187</v>
      </c>
      <c r="E92" s="28"/>
      <c r="F92" s="486">
        <f>SUM(F93:F94)</f>
        <v>0</v>
      </c>
      <c r="G92" s="486">
        <f t="shared" ref="G92:H92" si="9">SUM(G93:G94)</f>
        <v>0</v>
      </c>
      <c r="H92" s="486">
        <f t="shared" si="9"/>
        <v>0</v>
      </c>
    </row>
    <row r="93" spans="2:8" ht="15" x14ac:dyDescent="0.25">
      <c r="B93" s="33"/>
      <c r="C93" s="27"/>
      <c r="D93" s="27"/>
      <c r="E93" s="38" t="s">
        <v>152</v>
      </c>
      <c r="F93" s="487"/>
      <c r="G93" s="487"/>
      <c r="H93" s="487"/>
    </row>
    <row r="94" spans="2:8" ht="15" x14ac:dyDescent="0.25">
      <c r="B94" s="33"/>
      <c r="C94" s="27"/>
      <c r="D94" s="27"/>
      <c r="E94" s="38" t="s">
        <v>153</v>
      </c>
      <c r="F94" s="487"/>
      <c r="G94" s="487"/>
      <c r="H94" s="487"/>
    </row>
    <row r="95" spans="2:8" ht="15" x14ac:dyDescent="0.25">
      <c r="B95" s="33"/>
      <c r="C95" s="27"/>
      <c r="D95" s="37" t="s">
        <v>188</v>
      </c>
      <c r="E95" s="28"/>
      <c r="F95" s="486">
        <f>SUM(F96:F97)</f>
        <v>0</v>
      </c>
      <c r="G95" s="486">
        <f t="shared" ref="G95:H95" si="10">SUM(G96:G97)</f>
        <v>0</v>
      </c>
      <c r="H95" s="486">
        <f t="shared" si="10"/>
        <v>0</v>
      </c>
    </row>
    <row r="96" spans="2:8" ht="15" x14ac:dyDescent="0.25">
      <c r="B96" s="33"/>
      <c r="C96" s="27"/>
      <c r="D96" s="27"/>
      <c r="E96" s="38" t="s">
        <v>152</v>
      </c>
      <c r="F96" s="487"/>
      <c r="G96" s="487"/>
      <c r="H96" s="487"/>
    </row>
    <row r="97" spans="2:8" ht="15" x14ac:dyDescent="0.25">
      <c r="B97" s="33"/>
      <c r="C97" s="27"/>
      <c r="D97" s="27"/>
      <c r="E97" s="38" t="s">
        <v>153</v>
      </c>
      <c r="F97" s="487"/>
      <c r="G97" s="487"/>
      <c r="H97" s="487"/>
    </row>
    <row r="98" spans="2:8" ht="15" x14ac:dyDescent="0.25">
      <c r="B98" s="33"/>
      <c r="C98" s="27"/>
      <c r="D98" s="37" t="s">
        <v>189</v>
      </c>
      <c r="E98" s="28"/>
      <c r="F98" s="486">
        <f>SUM(F99:F100)</f>
        <v>0</v>
      </c>
      <c r="G98" s="486">
        <f t="shared" ref="G98:H98" si="11">SUM(G99:G100)</f>
        <v>0</v>
      </c>
      <c r="H98" s="486">
        <f t="shared" si="11"/>
        <v>0</v>
      </c>
    </row>
    <row r="99" spans="2:8" ht="15" x14ac:dyDescent="0.25">
      <c r="B99" s="33"/>
      <c r="C99" s="27"/>
      <c r="D99" s="27"/>
      <c r="E99" s="38" t="s">
        <v>152</v>
      </c>
      <c r="F99" s="487"/>
      <c r="G99" s="487"/>
      <c r="H99" s="487"/>
    </row>
    <row r="100" spans="2:8" ht="15" x14ac:dyDescent="0.25">
      <c r="B100" s="33"/>
      <c r="C100" s="27"/>
      <c r="D100" s="27"/>
      <c r="E100" s="38" t="s">
        <v>153</v>
      </c>
      <c r="F100" s="487"/>
      <c r="G100" s="487"/>
      <c r="H100" s="487"/>
    </row>
    <row r="101" spans="2:8" ht="15" customHeight="1" x14ac:dyDescent="0.25">
      <c r="B101" s="33"/>
      <c r="C101" s="27"/>
      <c r="D101" s="706" t="s">
        <v>190</v>
      </c>
      <c r="E101" s="707"/>
      <c r="F101" s="486">
        <f>SUM(F102:F103)</f>
        <v>0</v>
      </c>
      <c r="G101" s="486">
        <f t="shared" ref="G101:H101" si="12">SUM(G102:G103)</f>
        <v>0</v>
      </c>
      <c r="H101" s="486">
        <f t="shared" si="12"/>
        <v>0</v>
      </c>
    </row>
    <row r="102" spans="2:8" ht="15" x14ac:dyDescent="0.25">
      <c r="B102" s="33"/>
      <c r="C102" s="27"/>
      <c r="D102" s="27"/>
      <c r="E102" s="38" t="s">
        <v>152</v>
      </c>
      <c r="F102" s="487"/>
      <c r="G102" s="487"/>
      <c r="H102" s="487"/>
    </row>
    <row r="103" spans="2:8" ht="15" x14ac:dyDescent="0.25">
      <c r="B103" s="33"/>
      <c r="C103" s="27"/>
      <c r="D103" s="27"/>
      <c r="E103" s="38" t="s">
        <v>153</v>
      </c>
      <c r="F103" s="487"/>
      <c r="G103" s="487"/>
      <c r="H103" s="487"/>
    </row>
    <row r="104" spans="2:8" ht="15" x14ac:dyDescent="0.25">
      <c r="B104" s="33"/>
      <c r="C104" s="27"/>
      <c r="D104" s="37" t="s">
        <v>191</v>
      </c>
      <c r="E104" s="28"/>
      <c r="F104" s="486">
        <f>SUM(F105:F107)</f>
        <v>0</v>
      </c>
      <c r="G104" s="486">
        <f t="shared" ref="G104:H104" si="13">SUM(G105:G107)</f>
        <v>0</v>
      </c>
      <c r="H104" s="486">
        <f t="shared" si="13"/>
        <v>0</v>
      </c>
    </row>
    <row r="105" spans="2:8" ht="15" x14ac:dyDescent="0.25">
      <c r="B105" s="33"/>
      <c r="C105" s="27"/>
      <c r="D105" s="27"/>
      <c r="E105" s="38" t="s">
        <v>192</v>
      </c>
      <c r="F105" s="487"/>
      <c r="G105" s="487"/>
      <c r="H105" s="487"/>
    </row>
    <row r="106" spans="2:8" ht="15" x14ac:dyDescent="0.25">
      <c r="B106" s="33"/>
      <c r="C106" s="27"/>
      <c r="D106" s="27"/>
      <c r="E106" s="38" t="s">
        <v>193</v>
      </c>
      <c r="F106" s="487"/>
      <c r="G106" s="487"/>
      <c r="H106" s="487"/>
    </row>
    <row r="107" spans="2:8" ht="15" x14ac:dyDescent="0.25">
      <c r="B107" s="33"/>
      <c r="C107" s="27"/>
      <c r="D107" s="37"/>
      <c r="E107" s="28" t="s">
        <v>194</v>
      </c>
      <c r="F107" s="486">
        <f>SUM(F108:F109)</f>
        <v>0</v>
      </c>
      <c r="G107" s="486">
        <f t="shared" ref="G107:H107" si="14">SUM(G108:G109)</f>
        <v>0</v>
      </c>
      <c r="H107" s="486">
        <f t="shared" si="14"/>
        <v>0</v>
      </c>
    </row>
    <row r="108" spans="2:8" ht="15" x14ac:dyDescent="0.25">
      <c r="B108" s="33"/>
      <c r="C108" s="27"/>
      <c r="D108" s="27"/>
      <c r="E108" s="38" t="s">
        <v>182</v>
      </c>
      <c r="F108" s="487"/>
      <c r="G108" s="487"/>
      <c r="H108" s="487"/>
    </row>
    <row r="109" spans="2:8" ht="15" x14ac:dyDescent="0.25">
      <c r="B109" s="33"/>
      <c r="C109" s="27"/>
      <c r="D109" s="27"/>
      <c r="E109" s="38" t="s">
        <v>183</v>
      </c>
      <c r="F109" s="487"/>
      <c r="G109" s="487"/>
      <c r="H109" s="487"/>
    </row>
    <row r="110" spans="2:8" ht="15" x14ac:dyDescent="0.25">
      <c r="B110" s="36" t="s">
        <v>195</v>
      </c>
      <c r="C110" s="27"/>
      <c r="D110" s="27"/>
      <c r="E110" s="28"/>
      <c r="F110" s="492"/>
      <c r="G110" s="492"/>
      <c r="H110" s="492"/>
    </row>
    <row r="111" spans="2:8" ht="15" x14ac:dyDescent="0.25">
      <c r="B111" s="708" t="s">
        <v>196</v>
      </c>
      <c r="C111" s="709"/>
      <c r="D111" s="709"/>
      <c r="E111" s="710"/>
      <c r="F111" s="488">
        <f>F59+F74+F78+F110</f>
        <v>0</v>
      </c>
      <c r="G111" s="488">
        <f t="shared" ref="G111:H111" si="15">G59+G74+G78+G110</f>
        <v>0</v>
      </c>
      <c r="H111" s="488">
        <f t="shared" si="15"/>
        <v>0</v>
      </c>
    </row>
    <row r="112" spans="2:8" x14ac:dyDescent="0.2">
      <c r="F112" s="493"/>
      <c r="G112" s="493"/>
      <c r="H112" s="493"/>
    </row>
    <row r="113" spans="6:8" x14ac:dyDescent="0.2">
      <c r="F113" s="493" t="str">
        <f>+IF(F111=F55,"OK","No OK")</f>
        <v>OK</v>
      </c>
      <c r="G113" s="493" t="str">
        <f t="shared" ref="G113:H113" si="16">+IF(G111=G55,"OK","No OK")</f>
        <v>OK</v>
      </c>
      <c r="H113" s="493" t="str">
        <f t="shared" si="16"/>
        <v>OK</v>
      </c>
    </row>
    <row r="114" spans="6:8" x14ac:dyDescent="0.2">
      <c r="F114" s="493"/>
      <c r="G114" s="493"/>
      <c r="H114" s="493"/>
    </row>
    <row r="115" spans="6:8" x14ac:dyDescent="0.2">
      <c r="F115" s="493"/>
      <c r="G115" s="493"/>
      <c r="H115" s="493"/>
    </row>
    <row r="116" spans="6:8" x14ac:dyDescent="0.2">
      <c r="F116" s="493"/>
      <c r="G116" s="493"/>
      <c r="H116" s="493"/>
    </row>
  </sheetData>
  <customSheetViews>
    <customSheetView guid="{13344BD5-8CEB-4C4A-AAD5-26D1EACF8C2B}" scale="80" showGridLines="0">
      <selection activeCell="E42" sqref="E42"/>
      <rowBreaks count="1" manualBreakCount="1">
        <brk id="55" min="1" max="7" man="1"/>
      </rowBreaks>
      <pageMargins left="0.31496062992125984" right="0.31496062992125984" top="1.5354330708661419" bottom="0.74803149606299213" header="0.31496062992125984" footer="0.31496062992125984"/>
      <printOptions horizontalCentered="1"/>
      <pageSetup paperSize="9" scale="70" fitToHeight="2" orientation="portrait" r:id="rId1"/>
      <headerFooter>
        <oddHeader>&amp;C&amp;G</oddHeader>
        <oddFooter>&amp;R&amp;P</oddFooter>
      </headerFooter>
    </customSheetView>
  </customSheetViews>
  <mergeCells count="26">
    <mergeCell ref="I11:M12"/>
    <mergeCell ref="I13:M13"/>
    <mergeCell ref="I14:M16"/>
    <mergeCell ref="I17:M18"/>
    <mergeCell ref="I23:M24"/>
    <mergeCell ref="I19:M20"/>
    <mergeCell ref="I6:M7"/>
    <mergeCell ref="I8:J8"/>
    <mergeCell ref="K8:M8"/>
    <mergeCell ref="J9:M9"/>
    <mergeCell ref="I10:J10"/>
    <mergeCell ref="K10:M10"/>
    <mergeCell ref="G2:H2"/>
    <mergeCell ref="D89:E89"/>
    <mergeCell ref="D101:E101"/>
    <mergeCell ref="B111:E111"/>
    <mergeCell ref="B5:E5"/>
    <mergeCell ref="B55:E55"/>
    <mergeCell ref="B58:E58"/>
    <mergeCell ref="D13:E13"/>
    <mergeCell ref="D27:E27"/>
    <mergeCell ref="D43:E43"/>
    <mergeCell ref="C53:E53"/>
    <mergeCell ref="D50:E50"/>
    <mergeCell ref="E4:H4"/>
    <mergeCell ref="F3:H3"/>
  </mergeCells>
  <conditionalFormatting sqref="F113:H113">
    <cfRule type="cellIs" dxfId="8" priority="1" operator="equal">
      <formula>"NO OK"</formula>
    </cfRule>
    <cfRule type="cellIs" dxfId="7" priority="2" operator="equal">
      <formula>"OK"</formula>
    </cfRule>
  </conditionalFormatting>
  <dataValidations count="1">
    <dataValidation type="list" allowBlank="1" showInputMessage="1" showErrorMessage="1" sqref="F2">
      <formula1>"2016,2017,2018,2019,2020,2021,2022,2023,2024,2025,2026,2027,2028,2029,2030"</formula1>
    </dataValidation>
  </dataValidations>
  <printOptions horizontalCentered="1"/>
  <pageMargins left="0.39370078740157483" right="0.39370078740157483" top="1.5354330708661419" bottom="0.94488188976377963" header="0.31496062992125984" footer="0.70866141732283472"/>
  <pageSetup paperSize="9" scale="41" fitToHeight="0" orientation="portrait" r:id="rId2"/>
  <headerFooter>
    <oddHeader>&amp;L&amp;G&amp;R&amp;"-,Bold"&amp;14
AID  FOR YOUNG
 BUSINESSES</oddHeader>
    <oddFooter xml:space="preserve">&amp;L&amp;8           v1.0   181015&amp;C&amp;10&amp;A&amp;R&amp;10&amp;P     </oddFooter>
  </headerFooter>
  <rowBreaks count="1" manualBreakCount="1">
    <brk id="57" min="1" max="7" man="1"/>
  </rowBreaks>
  <legacyDrawingHF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1:N137"/>
  <sheetViews>
    <sheetView showGridLines="0" zoomScaleNormal="100" zoomScalePageLayoutView="70" workbookViewId="0">
      <selection activeCell="D38" sqref="D38"/>
    </sheetView>
  </sheetViews>
  <sheetFormatPr defaultColWidth="11.42578125" defaultRowHeight="12.75" x14ac:dyDescent="0.2"/>
  <cols>
    <col min="1" max="1" width="2" style="11" customWidth="1"/>
    <col min="2" max="2" width="9.85546875" style="13" customWidth="1"/>
    <col min="3" max="3" width="70.140625" style="13" customWidth="1"/>
    <col min="4" max="6" width="16.42578125" style="14" customWidth="1"/>
    <col min="7" max="8" width="17.140625" style="11" customWidth="1"/>
    <col min="9" max="10" width="11.42578125" style="11"/>
    <col min="11" max="11" width="16.85546875" style="11" customWidth="1"/>
    <col min="12" max="12" width="11.42578125" style="11"/>
    <col min="13" max="16384" width="11.42578125" style="13"/>
  </cols>
  <sheetData>
    <row r="1" spans="1:14" s="11" customFormat="1" ht="6.75" customHeight="1" x14ac:dyDescent="0.2">
      <c r="D1" s="12"/>
      <c r="E1" s="12"/>
      <c r="F1" s="12"/>
    </row>
    <row r="2" spans="1:14" s="46" customFormat="1" ht="15" x14ac:dyDescent="0.25">
      <c r="A2" s="45"/>
      <c r="B2" s="31"/>
      <c r="C2" s="77" t="s">
        <v>113</v>
      </c>
      <c r="D2" s="78" t="s">
        <v>197</v>
      </c>
      <c r="E2" s="702" t="s">
        <v>115</v>
      </c>
      <c r="F2" s="703"/>
      <c r="G2" s="45"/>
      <c r="H2" s="45"/>
      <c r="I2" s="45"/>
      <c r="J2" s="45"/>
      <c r="K2" s="45"/>
      <c r="L2" s="45"/>
    </row>
    <row r="3" spans="1:14" s="46" customFormat="1" ht="14.1" customHeight="1" x14ac:dyDescent="0.25">
      <c r="A3" s="45"/>
      <c r="B3" s="729" t="s">
        <v>117</v>
      </c>
      <c r="C3" s="77" t="s">
        <v>198</v>
      </c>
      <c r="D3" s="167" t="s">
        <v>545</v>
      </c>
      <c r="E3" s="167"/>
      <c r="F3" s="167"/>
      <c r="G3" s="45"/>
      <c r="H3" s="45"/>
      <c r="I3" s="45"/>
      <c r="J3" s="45"/>
      <c r="K3" s="45"/>
      <c r="L3" s="45"/>
    </row>
    <row r="4" spans="1:14" s="45" customFormat="1" ht="15" customHeight="1" x14ac:dyDescent="0.25">
      <c r="B4" s="730"/>
      <c r="C4" s="731" t="s">
        <v>118</v>
      </c>
      <c r="D4" s="731"/>
      <c r="E4" s="731"/>
      <c r="F4" s="731"/>
    </row>
    <row r="5" spans="1:14" s="46" customFormat="1" ht="13.35" customHeight="1" x14ac:dyDescent="0.25">
      <c r="A5" s="45"/>
      <c r="B5" s="708" t="s">
        <v>199</v>
      </c>
      <c r="C5" s="710"/>
      <c r="D5" s="47" t="str">
        <f>+D2</f>
        <v>2017</v>
      </c>
      <c r="E5" s="47">
        <f>+D5-1</f>
        <v>2016</v>
      </c>
      <c r="F5" s="47">
        <f>+E5-1</f>
        <v>2015</v>
      </c>
      <c r="G5" s="45"/>
      <c r="H5" s="48"/>
      <c r="I5" s="48"/>
      <c r="J5" s="48"/>
      <c r="K5" s="48"/>
      <c r="L5" s="45"/>
    </row>
    <row r="6" spans="1:14" s="46" customFormat="1" ht="15" customHeight="1" x14ac:dyDescent="0.25">
      <c r="A6" s="45"/>
      <c r="B6" s="49" t="s">
        <v>200</v>
      </c>
      <c r="C6" s="50"/>
      <c r="D6" s="494"/>
      <c r="E6" s="494"/>
      <c r="F6" s="494"/>
      <c r="G6" s="713"/>
      <c r="H6" s="714"/>
      <c r="I6" s="714"/>
      <c r="J6" s="714"/>
      <c r="K6" s="714"/>
      <c r="L6" s="45"/>
    </row>
    <row r="7" spans="1:14" s="46" customFormat="1" ht="15" customHeight="1" x14ac:dyDescent="0.25">
      <c r="A7" s="45"/>
      <c r="B7" s="36" t="s">
        <v>201</v>
      </c>
      <c r="C7" s="31"/>
      <c r="D7" s="495"/>
      <c r="E7" s="495"/>
      <c r="F7" s="495"/>
      <c r="G7" s="713"/>
      <c r="H7" s="714"/>
      <c r="I7" s="714"/>
      <c r="J7" s="714"/>
      <c r="K7" s="714"/>
      <c r="L7" s="45"/>
    </row>
    <row r="8" spans="1:14" s="45" customFormat="1" ht="15" customHeight="1" x14ac:dyDescent="0.25">
      <c r="B8" s="36" t="s">
        <v>202</v>
      </c>
      <c r="C8" s="31"/>
      <c r="D8" s="495"/>
      <c r="E8" s="495"/>
      <c r="F8" s="495"/>
      <c r="G8" s="713"/>
      <c r="H8" s="714"/>
      <c r="I8" s="715"/>
      <c r="J8" s="715"/>
      <c r="K8" s="715"/>
    </row>
    <row r="9" spans="1:14" s="45" customFormat="1" ht="15" customHeight="1" x14ac:dyDescent="0.25">
      <c r="B9" s="36" t="s">
        <v>203</v>
      </c>
      <c r="C9" s="31"/>
      <c r="D9" s="495"/>
      <c r="E9" s="495"/>
      <c r="F9" s="495"/>
      <c r="G9" s="20"/>
      <c r="H9" s="715"/>
      <c r="I9" s="715"/>
      <c r="J9" s="715"/>
      <c r="K9" s="715"/>
    </row>
    <row r="10" spans="1:14" s="45" customFormat="1" ht="15" customHeight="1" x14ac:dyDescent="0.25">
      <c r="B10" s="36" t="s">
        <v>204</v>
      </c>
      <c r="C10" s="31"/>
      <c r="D10" s="496">
        <f>SUM(D11:D12)</f>
        <v>0</v>
      </c>
      <c r="E10" s="496">
        <f t="shared" ref="E10:F10" si="0">SUM(E11:E12)</f>
        <v>0</v>
      </c>
      <c r="F10" s="496">
        <f t="shared" si="0"/>
        <v>0</v>
      </c>
      <c r="G10" s="716"/>
      <c r="H10" s="717"/>
      <c r="I10" s="715"/>
      <c r="J10" s="715"/>
      <c r="K10" s="715"/>
      <c r="L10" s="44"/>
      <c r="M10" s="44"/>
      <c r="N10" s="44"/>
    </row>
    <row r="11" spans="1:14" s="45" customFormat="1" ht="15" customHeight="1" x14ac:dyDescent="0.25">
      <c r="B11" s="33"/>
      <c r="C11" s="37" t="s">
        <v>205</v>
      </c>
      <c r="D11" s="495"/>
      <c r="E11" s="495"/>
      <c r="F11" s="495"/>
      <c r="G11" s="718"/>
      <c r="H11" s="719"/>
      <c r="I11" s="719"/>
      <c r="J11" s="719"/>
      <c r="K11" s="719"/>
    </row>
    <row r="12" spans="1:14" s="45" customFormat="1" ht="15" customHeight="1" x14ac:dyDescent="0.25">
      <c r="B12" s="33"/>
      <c r="C12" s="37" t="s">
        <v>206</v>
      </c>
      <c r="D12" s="495"/>
      <c r="E12" s="495"/>
      <c r="F12" s="495"/>
      <c r="G12" s="718"/>
      <c r="H12" s="719"/>
      <c r="I12" s="719"/>
      <c r="J12" s="719"/>
      <c r="K12" s="719"/>
    </row>
    <row r="13" spans="1:14" s="45" customFormat="1" ht="15" customHeight="1" x14ac:dyDescent="0.25">
      <c r="B13" s="36" t="s">
        <v>207</v>
      </c>
      <c r="C13" s="31"/>
      <c r="D13" s="496">
        <f>SUM(D14:D15)+D18</f>
        <v>0</v>
      </c>
      <c r="E13" s="496">
        <f>SUM(E14:E15)+E18</f>
        <v>0</v>
      </c>
      <c r="F13" s="496">
        <f>SUM(F14:F15)+F18</f>
        <v>0</v>
      </c>
      <c r="G13" s="720"/>
      <c r="H13" s="714"/>
      <c r="I13" s="714"/>
      <c r="J13" s="714"/>
      <c r="K13" s="714"/>
    </row>
    <row r="14" spans="1:14" s="45" customFormat="1" ht="15" customHeight="1" x14ac:dyDescent="0.25">
      <c r="B14" s="33"/>
      <c r="C14" s="37" t="s">
        <v>208</v>
      </c>
      <c r="D14" s="495"/>
      <c r="E14" s="495"/>
      <c r="F14" s="495"/>
      <c r="G14" s="720"/>
      <c r="H14" s="714"/>
      <c r="I14" s="714"/>
      <c r="J14" s="714"/>
      <c r="K14" s="714"/>
    </row>
    <row r="15" spans="1:14" s="45" customFormat="1" ht="15" customHeight="1" x14ac:dyDescent="0.25">
      <c r="B15" s="33"/>
      <c r="C15" s="37" t="s">
        <v>209</v>
      </c>
      <c r="D15" s="496">
        <f>SUM(D16:D17)</f>
        <v>0</v>
      </c>
      <c r="E15" s="496">
        <f t="shared" ref="E15:F15" si="1">SUM(E16:E17)</f>
        <v>0</v>
      </c>
      <c r="F15" s="496">
        <f t="shared" si="1"/>
        <v>0</v>
      </c>
      <c r="G15" s="713"/>
      <c r="H15" s="714"/>
      <c r="I15" s="714"/>
      <c r="J15" s="714"/>
      <c r="K15" s="714"/>
    </row>
    <row r="16" spans="1:14" s="45" customFormat="1" ht="15" customHeight="1" x14ac:dyDescent="0.25">
      <c r="B16" s="33"/>
      <c r="C16" s="37" t="s">
        <v>210</v>
      </c>
      <c r="D16" s="495"/>
      <c r="E16" s="495"/>
      <c r="F16" s="495"/>
      <c r="G16" s="713"/>
      <c r="H16" s="714"/>
      <c r="I16" s="714"/>
      <c r="J16" s="714"/>
      <c r="K16" s="714"/>
    </row>
    <row r="17" spans="2:11" s="45" customFormat="1" ht="15" customHeight="1" x14ac:dyDescent="0.25">
      <c r="B17" s="56" t="s">
        <v>211</v>
      </c>
      <c r="C17" s="37" t="s">
        <v>212</v>
      </c>
      <c r="D17" s="495"/>
      <c r="E17" s="495"/>
      <c r="F17" s="495"/>
      <c r="G17" s="713"/>
      <c r="H17" s="714"/>
      <c r="I17" s="714"/>
      <c r="J17" s="714"/>
      <c r="K17" s="714"/>
    </row>
    <row r="18" spans="2:11" s="45" customFormat="1" ht="15" customHeight="1" x14ac:dyDescent="0.25">
      <c r="B18" s="36"/>
      <c r="C18" s="37" t="s">
        <v>213</v>
      </c>
      <c r="D18" s="495"/>
      <c r="E18" s="495"/>
      <c r="F18" s="495"/>
      <c r="G18" s="713"/>
      <c r="H18" s="714"/>
      <c r="I18" s="714"/>
      <c r="J18" s="714"/>
      <c r="K18" s="714"/>
    </row>
    <row r="19" spans="2:11" s="45" customFormat="1" ht="15" customHeight="1" x14ac:dyDescent="0.25">
      <c r="B19" s="36" t="s">
        <v>214</v>
      </c>
      <c r="C19" s="31"/>
      <c r="D19" s="496">
        <f>SUM(D20:D21)</f>
        <v>0</v>
      </c>
      <c r="E19" s="496">
        <f t="shared" ref="E19:F19" si="2">SUM(E20:E21)</f>
        <v>0</v>
      </c>
      <c r="F19" s="496">
        <f t="shared" si="2"/>
        <v>0</v>
      </c>
      <c r="G19" s="736"/>
      <c r="H19" s="737"/>
      <c r="I19" s="737"/>
      <c r="J19" s="737"/>
      <c r="K19" s="737"/>
    </row>
    <row r="20" spans="2:11" s="45" customFormat="1" ht="15" customHeight="1" x14ac:dyDescent="0.25">
      <c r="B20" s="33"/>
      <c r="C20" s="37" t="s">
        <v>215</v>
      </c>
      <c r="D20" s="495"/>
      <c r="E20" s="495"/>
      <c r="F20" s="495"/>
      <c r="G20" s="734"/>
      <c r="H20" s="735"/>
      <c r="I20" s="735"/>
      <c r="J20" s="735"/>
      <c r="K20" s="735"/>
    </row>
    <row r="21" spans="2:11" s="45" customFormat="1" ht="15" customHeight="1" x14ac:dyDescent="0.25">
      <c r="B21" s="36"/>
      <c r="C21" s="31" t="s">
        <v>216</v>
      </c>
      <c r="D21" s="495"/>
      <c r="E21" s="495"/>
      <c r="F21" s="495"/>
      <c r="G21" s="734"/>
      <c r="H21" s="735"/>
      <c r="I21" s="735"/>
      <c r="J21" s="735"/>
      <c r="K21" s="735"/>
    </row>
    <row r="22" spans="2:11" s="45" customFormat="1" ht="15" customHeight="1" x14ac:dyDescent="0.25">
      <c r="B22" s="36" t="s">
        <v>217</v>
      </c>
      <c r="C22" s="31"/>
      <c r="D22" s="495"/>
      <c r="E22" s="495"/>
      <c r="F22" s="495"/>
      <c r="G22" s="734"/>
      <c r="H22" s="735"/>
      <c r="I22" s="735"/>
      <c r="J22" s="735"/>
      <c r="K22" s="735"/>
    </row>
    <row r="23" spans="2:11" s="45" customFormat="1" ht="15" customHeight="1" x14ac:dyDescent="0.25">
      <c r="B23" s="726" t="s">
        <v>218</v>
      </c>
      <c r="C23" s="707"/>
      <c r="D23" s="496">
        <f>SUM(D24:D25)</f>
        <v>0</v>
      </c>
      <c r="E23" s="496">
        <f t="shared" ref="E23:F23" si="3">SUM(E24:E25)</f>
        <v>0</v>
      </c>
      <c r="F23" s="496">
        <f t="shared" si="3"/>
        <v>0</v>
      </c>
      <c r="G23" s="723"/>
      <c r="H23" s="724"/>
      <c r="I23" s="724"/>
      <c r="J23" s="724"/>
      <c r="K23" s="724"/>
    </row>
    <row r="24" spans="2:11" s="45" customFormat="1" ht="15" customHeight="1" x14ac:dyDescent="0.25">
      <c r="B24" s="33"/>
      <c r="C24" s="37" t="s">
        <v>219</v>
      </c>
      <c r="D24" s="495"/>
      <c r="E24" s="495"/>
      <c r="F24" s="495"/>
      <c r="G24" s="723"/>
      <c r="H24" s="724"/>
      <c r="I24" s="724"/>
      <c r="J24" s="724"/>
      <c r="K24" s="724"/>
    </row>
    <row r="25" spans="2:11" s="45" customFormat="1" ht="15" customHeight="1" x14ac:dyDescent="0.25">
      <c r="B25" s="36"/>
      <c r="C25" s="31" t="s">
        <v>220</v>
      </c>
      <c r="D25" s="495"/>
      <c r="E25" s="495"/>
      <c r="F25" s="495"/>
      <c r="G25" s="51"/>
      <c r="H25" s="52"/>
      <c r="I25" s="52"/>
      <c r="J25" s="52"/>
      <c r="K25" s="52"/>
    </row>
    <row r="26" spans="2:11" s="45" customFormat="1" ht="29.25" customHeight="1" x14ac:dyDescent="0.25">
      <c r="B26" s="727" t="s">
        <v>221</v>
      </c>
      <c r="C26" s="705"/>
      <c r="D26" s="496">
        <f>SUM(D27:D28)</f>
        <v>0</v>
      </c>
      <c r="E26" s="496">
        <f t="shared" ref="E26:F26" si="4">SUM(E27:E28)</f>
        <v>0</v>
      </c>
      <c r="F26" s="496">
        <f t="shared" si="4"/>
        <v>0</v>
      </c>
      <c r="G26" s="723"/>
      <c r="H26" s="724"/>
      <c r="I26" s="724"/>
      <c r="J26" s="724"/>
      <c r="K26" s="724"/>
    </row>
    <row r="27" spans="2:11" s="45" customFormat="1" ht="15" customHeight="1" x14ac:dyDescent="0.25">
      <c r="B27" s="33"/>
      <c r="C27" s="37" t="s">
        <v>219</v>
      </c>
      <c r="D27" s="495"/>
      <c r="E27" s="495"/>
      <c r="F27" s="495"/>
      <c r="G27" s="713"/>
      <c r="H27" s="714"/>
      <c r="I27" s="714"/>
      <c r="J27" s="714"/>
      <c r="K27" s="714"/>
    </row>
    <row r="28" spans="2:11" s="45" customFormat="1" ht="15" customHeight="1" x14ac:dyDescent="0.25">
      <c r="B28" s="33"/>
      <c r="C28" s="37" t="s">
        <v>222</v>
      </c>
      <c r="D28" s="495"/>
      <c r="E28" s="495"/>
      <c r="F28" s="495"/>
      <c r="G28" s="713"/>
      <c r="H28" s="714"/>
      <c r="I28" s="714"/>
      <c r="J28" s="714"/>
      <c r="K28" s="714"/>
    </row>
    <row r="29" spans="2:11" s="45" customFormat="1" ht="15" customHeight="1" x14ac:dyDescent="0.25">
      <c r="B29" s="36" t="s">
        <v>552</v>
      </c>
      <c r="C29" s="31"/>
      <c r="D29" s="496">
        <f>SUM(D30:D31)</f>
        <v>0</v>
      </c>
      <c r="E29" s="496">
        <f t="shared" ref="E29:F29" si="5">SUM(E30:E31)</f>
        <v>0</v>
      </c>
      <c r="F29" s="496">
        <f t="shared" si="5"/>
        <v>0</v>
      </c>
    </row>
    <row r="30" spans="2:11" s="45" customFormat="1" ht="15" customHeight="1" x14ac:dyDescent="0.25">
      <c r="B30" s="33"/>
      <c r="C30" s="37" t="s">
        <v>219</v>
      </c>
      <c r="D30" s="495"/>
      <c r="E30" s="495"/>
      <c r="F30" s="495"/>
      <c r="G30" s="713"/>
      <c r="H30" s="714"/>
      <c r="I30" s="714"/>
      <c r="J30" s="714"/>
      <c r="K30" s="714"/>
    </row>
    <row r="31" spans="2:11" s="45" customFormat="1" ht="15" customHeight="1" x14ac:dyDescent="0.25">
      <c r="B31" s="36"/>
      <c r="C31" s="31" t="s">
        <v>553</v>
      </c>
      <c r="D31" s="495"/>
      <c r="E31" s="495"/>
      <c r="F31" s="495"/>
      <c r="G31" s="713"/>
      <c r="H31" s="714"/>
      <c r="I31" s="714"/>
      <c r="J31" s="714"/>
      <c r="K31" s="714"/>
    </row>
    <row r="32" spans="2:11" s="45" customFormat="1" ht="15" customHeight="1" x14ac:dyDescent="0.25">
      <c r="B32" s="36" t="s">
        <v>223</v>
      </c>
      <c r="C32" s="31"/>
      <c r="D32" s="495"/>
      <c r="E32" s="495"/>
      <c r="F32" s="495"/>
      <c r="G32" s="732"/>
      <c r="H32" s="733"/>
      <c r="I32" s="733"/>
      <c r="J32" s="733"/>
      <c r="K32" s="733"/>
    </row>
    <row r="33" spans="2:11" s="45" customFormat="1" ht="29.25" customHeight="1" x14ac:dyDescent="0.25">
      <c r="B33" s="728" t="s">
        <v>224</v>
      </c>
      <c r="C33" s="705"/>
      <c r="D33" s="495"/>
      <c r="E33" s="495"/>
      <c r="F33" s="495"/>
      <c r="G33" s="732"/>
      <c r="H33" s="733"/>
      <c r="I33" s="733"/>
      <c r="J33" s="733"/>
      <c r="K33" s="733"/>
    </row>
    <row r="34" spans="2:11" s="45" customFormat="1" ht="15" customHeight="1" x14ac:dyDescent="0.25">
      <c r="B34" s="36" t="s">
        <v>225</v>
      </c>
      <c r="C34" s="31"/>
      <c r="D34" s="496">
        <f>SUM(D35:D36)</f>
        <v>0</v>
      </c>
      <c r="E34" s="496">
        <f t="shared" ref="E34:F34" si="6">SUM(E35:E36)</f>
        <v>0</v>
      </c>
      <c r="F34" s="496">
        <f t="shared" si="6"/>
        <v>0</v>
      </c>
      <c r="G34" s="732"/>
      <c r="H34" s="733"/>
      <c r="I34" s="733"/>
      <c r="J34" s="733"/>
      <c r="K34" s="733"/>
    </row>
    <row r="35" spans="2:11" s="45" customFormat="1" ht="15" customHeight="1" x14ac:dyDescent="0.25">
      <c r="B35" s="33"/>
      <c r="C35" s="37" t="s">
        <v>219</v>
      </c>
      <c r="D35" s="495"/>
      <c r="E35" s="495"/>
      <c r="F35" s="495"/>
      <c r="G35" s="732"/>
      <c r="H35" s="733"/>
      <c r="I35" s="733"/>
      <c r="J35" s="733"/>
      <c r="K35" s="733"/>
    </row>
    <row r="36" spans="2:11" s="45" customFormat="1" ht="15" customHeight="1" x14ac:dyDescent="0.25">
      <c r="B36" s="36"/>
      <c r="C36" s="31" t="s">
        <v>554</v>
      </c>
      <c r="D36" s="495"/>
      <c r="E36" s="495"/>
      <c r="F36" s="495"/>
      <c r="G36" s="732"/>
      <c r="H36" s="733"/>
      <c r="I36" s="733"/>
      <c r="J36" s="733"/>
      <c r="K36" s="733"/>
    </row>
    <row r="37" spans="2:11" s="45" customFormat="1" ht="15" customHeight="1" x14ac:dyDescent="0.25">
      <c r="B37" s="36" t="s">
        <v>226</v>
      </c>
      <c r="C37" s="31"/>
      <c r="D37" s="495"/>
      <c r="E37" s="495"/>
      <c r="F37" s="495"/>
      <c r="G37" s="732"/>
      <c r="H37" s="733"/>
      <c r="I37" s="733"/>
      <c r="J37" s="733"/>
      <c r="K37" s="733"/>
    </row>
    <row r="38" spans="2:11" s="45" customFormat="1" ht="15" customHeight="1" x14ac:dyDescent="0.25">
      <c r="B38" s="36" t="s">
        <v>227</v>
      </c>
      <c r="C38" s="31"/>
      <c r="D38" s="496">
        <f>D6+D7+D8+D9+D10+D13+D19+D22+D23+D26+D29+D32+D33+D34+D37</f>
        <v>0</v>
      </c>
      <c r="E38" s="496">
        <f t="shared" ref="E38:F38" si="7">E6+E7+E8+E9+E10+E13+E19+E22+E23+E26+E29+E32+E33+E34+E37</f>
        <v>0</v>
      </c>
      <c r="F38" s="496">
        <f t="shared" si="7"/>
        <v>0</v>
      </c>
      <c r="G38" s="732"/>
      <c r="H38" s="733"/>
      <c r="I38" s="733"/>
      <c r="J38" s="733"/>
      <c r="K38" s="733"/>
    </row>
    <row r="39" spans="2:11" s="45" customFormat="1" ht="15" customHeight="1" x14ac:dyDescent="0.25">
      <c r="B39" s="36" t="s">
        <v>228</v>
      </c>
      <c r="C39" s="31"/>
      <c r="D39" s="495"/>
      <c r="E39" s="495"/>
      <c r="F39" s="495"/>
      <c r="G39" s="732"/>
      <c r="H39" s="733"/>
      <c r="I39" s="733"/>
      <c r="J39" s="733"/>
      <c r="K39" s="733"/>
    </row>
    <row r="40" spans="2:11" s="45" customFormat="1" ht="15" customHeight="1" x14ac:dyDescent="0.25">
      <c r="B40" s="53" t="s">
        <v>229</v>
      </c>
      <c r="C40" s="54"/>
      <c r="D40" s="497">
        <f>SUM(D38:D39)</f>
        <v>0</v>
      </c>
      <c r="E40" s="497">
        <f t="shared" ref="E40:F40" si="8">SUM(E38:E39)</f>
        <v>0</v>
      </c>
      <c r="F40" s="497">
        <f t="shared" si="8"/>
        <v>0</v>
      </c>
    </row>
    <row r="41" spans="2:11" s="45" customFormat="1" ht="15" x14ac:dyDescent="0.25">
      <c r="D41" s="55"/>
      <c r="E41" s="55"/>
      <c r="F41" s="55"/>
    </row>
    <row r="42" spans="2:11" s="45" customFormat="1" ht="15" x14ac:dyDescent="0.25">
      <c r="B42" s="725" t="s">
        <v>230</v>
      </c>
      <c r="C42" s="725"/>
      <c r="D42" s="298"/>
      <c r="E42" s="298"/>
      <c r="F42" s="298"/>
    </row>
    <row r="43" spans="2:11" s="45" customFormat="1" ht="15" x14ac:dyDescent="0.25">
      <c r="D43" s="55"/>
      <c r="E43" s="55"/>
      <c r="F43" s="55"/>
    </row>
    <row r="44" spans="2:11" s="45" customFormat="1" ht="15" x14ac:dyDescent="0.25">
      <c r="D44" s="55"/>
      <c r="E44" s="55"/>
      <c r="F44" s="55"/>
    </row>
    <row r="45" spans="2:11" s="45" customFormat="1" ht="15" x14ac:dyDescent="0.25">
      <c r="D45" s="55"/>
      <c r="E45" s="55"/>
      <c r="F45" s="55"/>
    </row>
    <row r="46" spans="2:11" s="45" customFormat="1" ht="15" x14ac:dyDescent="0.25">
      <c r="D46" s="55"/>
      <c r="E46" s="55"/>
      <c r="F46" s="55"/>
    </row>
    <row r="47" spans="2:11" s="45" customFormat="1" ht="15" x14ac:dyDescent="0.25">
      <c r="D47" s="55"/>
      <c r="E47" s="55"/>
      <c r="F47" s="55"/>
    </row>
    <row r="48" spans="2:11" s="45" customFormat="1" ht="15" x14ac:dyDescent="0.25">
      <c r="D48" s="55"/>
      <c r="E48" s="55"/>
      <c r="F48" s="55"/>
    </row>
    <row r="49" spans="4:6" s="45" customFormat="1" ht="15" x14ac:dyDescent="0.25">
      <c r="D49" s="55"/>
      <c r="E49" s="55"/>
      <c r="F49" s="55"/>
    </row>
    <row r="50" spans="4:6" s="45" customFormat="1" ht="15" x14ac:dyDescent="0.25">
      <c r="D50" s="55"/>
      <c r="E50" s="55"/>
      <c r="F50" s="55"/>
    </row>
    <row r="51" spans="4:6" s="45" customFormat="1" ht="15" x14ac:dyDescent="0.25">
      <c r="D51" s="55"/>
      <c r="E51" s="55"/>
      <c r="F51" s="55"/>
    </row>
    <row r="52" spans="4:6" s="45" customFormat="1" ht="15" x14ac:dyDescent="0.25">
      <c r="D52" s="55"/>
      <c r="E52" s="55"/>
      <c r="F52" s="55"/>
    </row>
    <row r="53" spans="4:6" s="45" customFormat="1" ht="15" x14ac:dyDescent="0.25">
      <c r="D53" s="55"/>
      <c r="E53" s="55"/>
      <c r="F53" s="55"/>
    </row>
    <row r="54" spans="4:6" s="45" customFormat="1" ht="15" x14ac:dyDescent="0.25">
      <c r="D54" s="55"/>
      <c r="E54" s="55"/>
      <c r="F54" s="55"/>
    </row>
    <row r="55" spans="4:6" s="45" customFormat="1" ht="15" x14ac:dyDescent="0.25">
      <c r="D55" s="55"/>
      <c r="E55" s="55"/>
      <c r="F55" s="55"/>
    </row>
    <row r="56" spans="4:6" s="45" customFormat="1" ht="15" x14ac:dyDescent="0.25">
      <c r="D56" s="55"/>
      <c r="E56" s="55"/>
      <c r="F56" s="55"/>
    </row>
    <row r="57" spans="4:6" s="45" customFormat="1" ht="15" x14ac:dyDescent="0.25">
      <c r="D57" s="55"/>
      <c r="E57" s="55"/>
      <c r="F57" s="55"/>
    </row>
    <row r="58" spans="4:6" s="45" customFormat="1" ht="15" x14ac:dyDescent="0.25">
      <c r="D58" s="55"/>
      <c r="E58" s="55"/>
      <c r="F58" s="55"/>
    </row>
    <row r="59" spans="4:6" s="45" customFormat="1" ht="15" x14ac:dyDescent="0.25">
      <c r="D59" s="55"/>
      <c r="E59" s="55"/>
      <c r="F59" s="55"/>
    </row>
    <row r="60" spans="4:6" s="45" customFormat="1" ht="15" x14ac:dyDescent="0.25">
      <c r="D60" s="55"/>
      <c r="E60" s="55"/>
      <c r="F60" s="55"/>
    </row>
    <row r="61" spans="4:6" s="45" customFormat="1" ht="15" x14ac:dyDescent="0.25">
      <c r="D61" s="55"/>
      <c r="E61" s="55"/>
      <c r="F61" s="55"/>
    </row>
    <row r="62" spans="4:6" s="45" customFormat="1" ht="15" x14ac:dyDescent="0.25">
      <c r="D62" s="55"/>
      <c r="E62" s="55"/>
      <c r="F62" s="55"/>
    </row>
    <row r="63" spans="4:6" s="45" customFormat="1" ht="15" x14ac:dyDescent="0.25">
      <c r="D63" s="55"/>
      <c r="E63" s="55"/>
      <c r="F63" s="55"/>
    </row>
    <row r="64" spans="4:6" s="45" customFormat="1" ht="15" x14ac:dyDescent="0.25">
      <c r="D64" s="55"/>
      <c r="E64" s="55"/>
      <c r="F64" s="55"/>
    </row>
    <row r="65" spans="4:6" s="45" customFormat="1" ht="15" x14ac:dyDescent="0.25">
      <c r="D65" s="55"/>
      <c r="E65" s="55"/>
      <c r="F65" s="55"/>
    </row>
    <row r="66" spans="4:6" s="45" customFormat="1" ht="15" x14ac:dyDescent="0.25">
      <c r="D66" s="55"/>
      <c r="E66" s="55"/>
      <c r="F66" s="55"/>
    </row>
    <row r="67" spans="4:6" s="45" customFormat="1" ht="15" x14ac:dyDescent="0.25">
      <c r="D67" s="55"/>
      <c r="E67" s="55"/>
      <c r="F67" s="55"/>
    </row>
    <row r="68" spans="4:6" s="45" customFormat="1" ht="15" x14ac:dyDescent="0.25">
      <c r="D68" s="55"/>
      <c r="E68" s="55"/>
      <c r="F68" s="55"/>
    </row>
    <row r="69" spans="4:6" s="45" customFormat="1" ht="15" x14ac:dyDescent="0.25">
      <c r="D69" s="55"/>
      <c r="E69" s="55"/>
      <c r="F69" s="55"/>
    </row>
    <row r="70" spans="4:6" s="45" customFormat="1" ht="15" x14ac:dyDescent="0.25">
      <c r="D70" s="55"/>
      <c r="E70" s="55"/>
      <c r="F70" s="55"/>
    </row>
    <row r="71" spans="4:6" s="45" customFormat="1" ht="15" x14ac:dyDescent="0.25">
      <c r="D71" s="55"/>
      <c r="E71" s="55"/>
      <c r="F71" s="55"/>
    </row>
    <row r="72" spans="4:6" s="45" customFormat="1" ht="15" x14ac:dyDescent="0.25">
      <c r="D72" s="55"/>
      <c r="E72" s="55"/>
      <c r="F72" s="55"/>
    </row>
    <row r="73" spans="4:6" s="45" customFormat="1" ht="15" x14ac:dyDescent="0.25">
      <c r="D73" s="55"/>
      <c r="E73" s="55"/>
      <c r="F73" s="55"/>
    </row>
    <row r="74" spans="4:6" s="45" customFormat="1" ht="15" x14ac:dyDescent="0.25">
      <c r="D74" s="55"/>
      <c r="E74" s="55"/>
      <c r="F74" s="55"/>
    </row>
    <row r="75" spans="4:6" s="45" customFormat="1" ht="15" x14ac:dyDescent="0.25">
      <c r="D75" s="55"/>
      <c r="E75" s="55"/>
      <c r="F75" s="55"/>
    </row>
    <row r="76" spans="4:6" s="45" customFormat="1" ht="15" x14ac:dyDescent="0.25">
      <c r="D76" s="55"/>
      <c r="E76" s="55"/>
      <c r="F76" s="55"/>
    </row>
    <row r="77" spans="4:6" s="45" customFormat="1" ht="15" x14ac:dyDescent="0.25">
      <c r="D77" s="55"/>
      <c r="E77" s="55"/>
      <c r="F77" s="55"/>
    </row>
    <row r="78" spans="4:6" s="45" customFormat="1" ht="15" x14ac:dyDescent="0.25">
      <c r="D78" s="55"/>
      <c r="E78" s="55"/>
      <c r="F78" s="55"/>
    </row>
    <row r="79" spans="4:6" s="45" customFormat="1" ht="15" x14ac:dyDescent="0.25">
      <c r="D79" s="55"/>
      <c r="E79" s="55"/>
      <c r="F79" s="55"/>
    </row>
    <row r="80" spans="4:6" s="45" customFormat="1" ht="15" x14ac:dyDescent="0.25">
      <c r="D80" s="55"/>
      <c r="E80" s="55"/>
      <c r="F80" s="55"/>
    </row>
    <row r="81" spans="4:6" s="45" customFormat="1" ht="15" x14ac:dyDescent="0.25">
      <c r="D81" s="55"/>
      <c r="E81" s="55"/>
      <c r="F81" s="55"/>
    </row>
    <row r="82" spans="4:6" s="45" customFormat="1" ht="15" x14ac:dyDescent="0.25">
      <c r="D82" s="55"/>
      <c r="E82" s="55"/>
      <c r="F82" s="55"/>
    </row>
    <row r="83" spans="4:6" s="45" customFormat="1" ht="15" x14ac:dyDescent="0.25">
      <c r="D83" s="55"/>
      <c r="E83" s="55"/>
      <c r="F83" s="55"/>
    </row>
    <row r="84" spans="4:6" s="45" customFormat="1" ht="15" x14ac:dyDescent="0.25">
      <c r="D84" s="55"/>
      <c r="E84" s="55"/>
      <c r="F84" s="55"/>
    </row>
    <row r="85" spans="4:6" s="45" customFormat="1" ht="15" x14ac:dyDescent="0.25">
      <c r="D85" s="55"/>
      <c r="E85" s="55"/>
      <c r="F85" s="55"/>
    </row>
    <row r="86" spans="4:6" s="45" customFormat="1" ht="15" x14ac:dyDescent="0.25">
      <c r="D86" s="55"/>
      <c r="E86" s="55"/>
      <c r="F86" s="55"/>
    </row>
    <row r="87" spans="4:6" s="45" customFormat="1" ht="15" x14ac:dyDescent="0.25">
      <c r="D87" s="55"/>
      <c r="E87" s="55"/>
      <c r="F87" s="55"/>
    </row>
    <row r="88" spans="4:6" s="45" customFormat="1" ht="15" x14ac:dyDescent="0.25">
      <c r="D88" s="55"/>
      <c r="E88" s="55"/>
      <c r="F88" s="55"/>
    </row>
    <row r="89" spans="4:6" s="45" customFormat="1" ht="15" x14ac:dyDescent="0.25">
      <c r="D89" s="55"/>
      <c r="E89" s="55"/>
      <c r="F89" s="55"/>
    </row>
    <row r="90" spans="4:6" s="45" customFormat="1" ht="15" x14ac:dyDescent="0.25">
      <c r="D90" s="55"/>
      <c r="E90" s="55"/>
      <c r="F90" s="55"/>
    </row>
    <row r="91" spans="4:6" s="45" customFormat="1" ht="15" x14ac:dyDescent="0.25">
      <c r="D91" s="55"/>
      <c r="E91" s="55"/>
      <c r="F91" s="55"/>
    </row>
    <row r="92" spans="4:6" s="45" customFormat="1" ht="15" x14ac:dyDescent="0.25">
      <c r="D92" s="55"/>
      <c r="E92" s="55"/>
      <c r="F92" s="55"/>
    </row>
    <row r="93" spans="4:6" s="45" customFormat="1" ht="15" x14ac:dyDescent="0.25">
      <c r="D93" s="55"/>
      <c r="E93" s="55"/>
      <c r="F93" s="55"/>
    </row>
    <row r="94" spans="4:6" s="45" customFormat="1" ht="15" x14ac:dyDescent="0.25">
      <c r="D94" s="55"/>
      <c r="E94" s="55"/>
      <c r="F94" s="55"/>
    </row>
    <row r="95" spans="4:6" s="45" customFormat="1" ht="15" x14ac:dyDescent="0.25">
      <c r="D95" s="55"/>
      <c r="E95" s="55"/>
      <c r="F95" s="55"/>
    </row>
    <row r="96" spans="4:6" s="45" customFormat="1" ht="15" x14ac:dyDescent="0.25">
      <c r="D96" s="55"/>
      <c r="E96" s="55"/>
      <c r="F96" s="55"/>
    </row>
    <row r="97" spans="4:6" s="45" customFormat="1" ht="15" x14ac:dyDescent="0.25">
      <c r="D97" s="55"/>
      <c r="E97" s="55"/>
      <c r="F97" s="55"/>
    </row>
    <row r="98" spans="4:6" s="45" customFormat="1" ht="15" x14ac:dyDescent="0.25">
      <c r="D98" s="55"/>
      <c r="E98" s="55"/>
      <c r="F98" s="55"/>
    </row>
    <row r="99" spans="4:6" s="45" customFormat="1" ht="15" x14ac:dyDescent="0.25">
      <c r="D99" s="55"/>
      <c r="E99" s="55"/>
      <c r="F99" s="55"/>
    </row>
    <row r="100" spans="4:6" s="45" customFormat="1" ht="15" x14ac:dyDescent="0.25">
      <c r="D100" s="55"/>
      <c r="E100" s="55"/>
      <c r="F100" s="55"/>
    </row>
    <row r="101" spans="4:6" s="45" customFormat="1" ht="15" x14ac:dyDescent="0.25">
      <c r="D101" s="55"/>
      <c r="E101" s="55"/>
      <c r="F101" s="55"/>
    </row>
    <row r="102" spans="4:6" s="45" customFormat="1" ht="15" x14ac:dyDescent="0.25">
      <c r="D102" s="55"/>
      <c r="E102" s="55"/>
      <c r="F102" s="55"/>
    </row>
    <row r="103" spans="4:6" s="45" customFormat="1" ht="15" x14ac:dyDescent="0.25">
      <c r="D103" s="55"/>
      <c r="E103" s="55"/>
      <c r="F103" s="55"/>
    </row>
    <row r="104" spans="4:6" s="45" customFormat="1" ht="15" x14ac:dyDescent="0.25">
      <c r="D104" s="55"/>
      <c r="E104" s="55"/>
      <c r="F104" s="55"/>
    </row>
    <row r="105" spans="4:6" s="45" customFormat="1" ht="15" x14ac:dyDescent="0.25">
      <c r="D105" s="55"/>
      <c r="E105" s="55"/>
      <c r="F105" s="55"/>
    </row>
    <row r="106" spans="4:6" s="45" customFormat="1" ht="15" x14ac:dyDescent="0.25">
      <c r="D106" s="55"/>
      <c r="E106" s="55"/>
      <c r="F106" s="55"/>
    </row>
    <row r="107" spans="4:6" s="45" customFormat="1" ht="15" x14ac:dyDescent="0.25">
      <c r="D107" s="55"/>
      <c r="E107" s="55"/>
      <c r="F107" s="55"/>
    </row>
    <row r="108" spans="4:6" s="45" customFormat="1" ht="15" x14ac:dyDescent="0.25">
      <c r="D108" s="55"/>
      <c r="E108" s="55"/>
      <c r="F108" s="55"/>
    </row>
    <row r="109" spans="4:6" s="45" customFormat="1" ht="15" x14ac:dyDescent="0.25">
      <c r="D109" s="55"/>
      <c r="E109" s="55"/>
      <c r="F109" s="55"/>
    </row>
    <row r="110" spans="4:6" s="45" customFormat="1" ht="15" x14ac:dyDescent="0.25">
      <c r="D110" s="55"/>
      <c r="E110" s="55"/>
      <c r="F110" s="55"/>
    </row>
    <row r="111" spans="4:6" s="45" customFormat="1" ht="15" x14ac:dyDescent="0.25">
      <c r="D111" s="55"/>
      <c r="E111" s="55"/>
      <c r="F111" s="55"/>
    </row>
    <row r="112" spans="4:6" s="45" customFormat="1" ht="15" x14ac:dyDescent="0.25">
      <c r="D112" s="55"/>
      <c r="E112" s="55"/>
      <c r="F112" s="55"/>
    </row>
    <row r="113" spans="4:6" s="45" customFormat="1" ht="15" x14ac:dyDescent="0.25">
      <c r="D113" s="55"/>
      <c r="E113" s="55"/>
      <c r="F113" s="55"/>
    </row>
    <row r="114" spans="4:6" s="45" customFormat="1" ht="15" x14ac:dyDescent="0.25">
      <c r="D114" s="55"/>
      <c r="E114" s="55"/>
      <c r="F114" s="55"/>
    </row>
    <row r="115" spans="4:6" s="45" customFormat="1" ht="15" x14ac:dyDescent="0.25">
      <c r="D115" s="55"/>
      <c r="E115" s="55"/>
      <c r="F115" s="55"/>
    </row>
    <row r="116" spans="4:6" s="45" customFormat="1" ht="15" x14ac:dyDescent="0.25">
      <c r="D116" s="55"/>
      <c r="E116" s="55"/>
      <c r="F116" s="55"/>
    </row>
    <row r="117" spans="4:6" s="45" customFormat="1" ht="15" x14ac:dyDescent="0.25">
      <c r="D117" s="55"/>
      <c r="E117" s="55"/>
      <c r="F117" s="55"/>
    </row>
    <row r="118" spans="4:6" s="45" customFormat="1" ht="15" x14ac:dyDescent="0.25">
      <c r="D118" s="55"/>
      <c r="E118" s="55"/>
      <c r="F118" s="55"/>
    </row>
    <row r="119" spans="4:6" s="45" customFormat="1" ht="15" x14ac:dyDescent="0.25">
      <c r="D119" s="55"/>
      <c r="E119" s="55"/>
      <c r="F119" s="55"/>
    </row>
    <row r="120" spans="4:6" s="45" customFormat="1" ht="15" x14ac:dyDescent="0.25">
      <c r="D120" s="55"/>
      <c r="E120" s="55"/>
      <c r="F120" s="55"/>
    </row>
    <row r="121" spans="4:6" s="45" customFormat="1" ht="15" x14ac:dyDescent="0.25">
      <c r="D121" s="55"/>
      <c r="E121" s="55"/>
      <c r="F121" s="55"/>
    </row>
    <row r="122" spans="4:6" s="45" customFormat="1" ht="15" x14ac:dyDescent="0.25">
      <c r="D122" s="55"/>
      <c r="E122" s="55"/>
      <c r="F122" s="55"/>
    </row>
    <row r="123" spans="4:6" s="45" customFormat="1" ht="15" x14ac:dyDescent="0.25">
      <c r="D123" s="55"/>
      <c r="E123" s="55"/>
      <c r="F123" s="55"/>
    </row>
    <row r="124" spans="4:6" s="45" customFormat="1" ht="15" x14ac:dyDescent="0.25">
      <c r="D124" s="55"/>
      <c r="E124" s="55"/>
      <c r="F124" s="55"/>
    </row>
    <row r="125" spans="4:6" s="45" customFormat="1" ht="15" x14ac:dyDescent="0.25">
      <c r="D125" s="55"/>
      <c r="E125" s="55"/>
      <c r="F125" s="55"/>
    </row>
    <row r="126" spans="4:6" s="45" customFormat="1" ht="15" x14ac:dyDescent="0.25">
      <c r="D126" s="55"/>
      <c r="E126" s="55"/>
      <c r="F126" s="55"/>
    </row>
    <row r="127" spans="4:6" s="45" customFormat="1" ht="15" x14ac:dyDescent="0.25">
      <c r="D127" s="55"/>
      <c r="E127" s="55"/>
      <c r="F127" s="55"/>
    </row>
    <row r="128" spans="4:6" s="45" customFormat="1" ht="15" x14ac:dyDescent="0.25">
      <c r="D128" s="55"/>
      <c r="E128" s="55"/>
      <c r="F128" s="55"/>
    </row>
    <row r="129" spans="4:6" s="45" customFormat="1" ht="15" x14ac:dyDescent="0.25">
      <c r="D129" s="55"/>
      <c r="E129" s="55"/>
      <c r="F129" s="55"/>
    </row>
    <row r="130" spans="4:6" s="45" customFormat="1" ht="15" x14ac:dyDescent="0.25">
      <c r="D130" s="55"/>
      <c r="E130" s="55"/>
      <c r="F130" s="55"/>
    </row>
    <row r="131" spans="4:6" s="45" customFormat="1" ht="15" x14ac:dyDescent="0.25">
      <c r="D131" s="55"/>
      <c r="E131" s="55"/>
      <c r="F131" s="55"/>
    </row>
    <row r="132" spans="4:6" s="11" customFormat="1" x14ac:dyDescent="0.2">
      <c r="D132" s="12"/>
      <c r="E132" s="12"/>
      <c r="F132" s="12"/>
    </row>
    <row r="133" spans="4:6" s="11" customFormat="1" x14ac:dyDescent="0.2">
      <c r="D133" s="12"/>
      <c r="E133" s="12"/>
      <c r="F133" s="12"/>
    </row>
    <row r="134" spans="4:6" s="11" customFormat="1" x14ac:dyDescent="0.2">
      <c r="D134" s="12"/>
      <c r="E134" s="12"/>
      <c r="F134" s="12"/>
    </row>
    <row r="135" spans="4:6" s="11" customFormat="1" x14ac:dyDescent="0.2">
      <c r="D135" s="12"/>
      <c r="E135" s="12"/>
      <c r="F135" s="12"/>
    </row>
    <row r="136" spans="4:6" s="11" customFormat="1" x14ac:dyDescent="0.2">
      <c r="D136" s="12"/>
      <c r="E136" s="12"/>
      <c r="F136" s="12"/>
    </row>
    <row r="137" spans="4:6" s="11" customFormat="1" x14ac:dyDescent="0.2">
      <c r="D137" s="12"/>
      <c r="E137" s="12"/>
      <c r="F137" s="12"/>
    </row>
  </sheetData>
  <customSheetViews>
    <customSheetView guid="{13344BD5-8CEB-4C4A-AAD5-26D1EACF8C2B}" showGridLines="0" fitToPage="1" topLeftCell="D1">
      <selection activeCell="G3" sqref="G3"/>
      <pageMargins left="0.70866141732283472" right="0.70866141732283472" top="1.5354330708661419" bottom="0.74803149606299213" header="0.31496062992125984" footer="0.31496062992125984"/>
      <printOptions horizontalCentered="1"/>
      <pageSetup paperSize="9" scale="71" orientation="portrait" r:id="rId1"/>
      <headerFooter>
        <oddHeader>&amp;C&amp;G</oddHeader>
        <oddFooter>&amp;R&amp;P</oddFooter>
      </headerFooter>
    </customSheetView>
  </customSheetViews>
  <mergeCells count="25">
    <mergeCell ref="G14:K16"/>
    <mergeCell ref="G20:K22"/>
    <mergeCell ref="G19:K19"/>
    <mergeCell ref="G6:K7"/>
    <mergeCell ref="G8:H8"/>
    <mergeCell ref="I8:K8"/>
    <mergeCell ref="H9:K9"/>
    <mergeCell ref="G11:K12"/>
    <mergeCell ref="G10:H10"/>
    <mergeCell ref="I10:K10"/>
    <mergeCell ref="G13:K13"/>
    <mergeCell ref="G17:K18"/>
    <mergeCell ref="G30:K31"/>
    <mergeCell ref="G23:K24"/>
    <mergeCell ref="G26:K26"/>
    <mergeCell ref="G27:K28"/>
    <mergeCell ref="G32:K39"/>
    <mergeCell ref="E2:F2"/>
    <mergeCell ref="B42:C42"/>
    <mergeCell ref="B5:C5"/>
    <mergeCell ref="B23:C23"/>
    <mergeCell ref="B26:C26"/>
    <mergeCell ref="B33:C33"/>
    <mergeCell ref="B3:B4"/>
    <mergeCell ref="C4:F4"/>
  </mergeCells>
  <dataValidations count="1">
    <dataValidation type="list" allowBlank="1" showInputMessage="1" showErrorMessage="1" sqref="D2">
      <formula1>"2016,2017,2018,2019,2020,2021,2022,2023,2024,2025,2026,2027,2028,2029,2030"</formula1>
    </dataValidation>
  </dataValidations>
  <printOptions horizontalCentered="1"/>
  <pageMargins left="0.39370078740157483" right="0.39370078740157483" top="1.5354330708661419" bottom="0.94488188976377963" header="0.31496062992125984" footer="0.70866141732283472"/>
  <pageSetup paperSize="9" scale="39" fitToHeight="0" orientation="portrait" r:id="rId2"/>
  <headerFooter>
    <oddHeader>&amp;L&amp;G&amp;R&amp;"-,Bold"&amp;14
AID  FOR YOUNG
 BUSINESSES</oddHeader>
    <oddFooter xml:space="preserve">&amp;L&amp;8           v1.0   181015&amp;C&amp;10&amp;A&amp;R&amp;10&amp;P     </oddFooter>
  </headerFooter>
  <ignoredErrors>
    <ignoredError sqref="D5:F5 D43:F51" unlockedFormula="1"/>
  </ignoredErrors>
  <legacyDrawingHF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pageSetUpPr fitToPage="1"/>
  </sheetPr>
  <dimension ref="A1:J33"/>
  <sheetViews>
    <sheetView showGridLines="0" view="pageLayout" zoomScaleNormal="100" workbookViewId="0">
      <selection activeCell="B20" sqref="B20"/>
    </sheetView>
  </sheetViews>
  <sheetFormatPr defaultColWidth="8.85546875" defaultRowHeight="15" x14ac:dyDescent="0.25"/>
  <cols>
    <col min="1" max="1" width="3.5703125" style="15" customWidth="1"/>
    <col min="2" max="2" width="6.85546875" style="15" customWidth="1"/>
    <col min="3" max="4" width="8.85546875" style="15"/>
    <col min="5" max="5" width="13.140625" style="15" customWidth="1"/>
    <col min="6" max="6" width="8.85546875" style="15"/>
    <col min="7" max="7" width="12" style="15" customWidth="1"/>
    <col min="8" max="8" width="8.85546875" style="15"/>
    <col min="9" max="9" width="14.85546875" style="15" customWidth="1"/>
    <col min="10" max="10" width="7.42578125" style="15" customWidth="1"/>
    <col min="11" max="16384" width="8.85546875" style="15"/>
  </cols>
  <sheetData>
    <row r="1" spans="1:10" x14ac:dyDescent="0.25">
      <c r="A1" s="80"/>
      <c r="B1" s="80"/>
      <c r="C1" s="80"/>
      <c r="D1" s="80"/>
      <c r="E1" s="80"/>
      <c r="F1" s="80"/>
      <c r="G1" s="80"/>
      <c r="H1" s="80"/>
      <c r="I1" s="80"/>
      <c r="J1" s="80"/>
    </row>
    <row r="2" spans="1:10" ht="33" customHeight="1" x14ac:dyDescent="0.25">
      <c r="A2" s="753" t="s">
        <v>231</v>
      </c>
      <c r="B2" s="741"/>
      <c r="C2" s="741"/>
      <c r="D2" s="741"/>
      <c r="E2" s="741"/>
      <c r="F2" s="741"/>
      <c r="G2" s="741"/>
      <c r="H2" s="741"/>
      <c r="I2" s="741"/>
      <c r="J2" s="741"/>
    </row>
    <row r="3" spans="1:10" ht="11.25" customHeight="1" x14ac:dyDescent="0.25">
      <c r="A3" s="754"/>
      <c r="B3" s="741"/>
      <c r="C3" s="741"/>
      <c r="D3" s="741"/>
      <c r="E3" s="741"/>
      <c r="F3" s="741"/>
      <c r="G3" s="741"/>
      <c r="H3" s="741"/>
      <c r="I3" s="741"/>
      <c r="J3" s="741"/>
    </row>
    <row r="4" spans="1:10" ht="15" customHeight="1" x14ac:dyDescent="0.25">
      <c r="A4" s="755" t="s">
        <v>232</v>
      </c>
      <c r="B4" s="741"/>
      <c r="C4" s="741"/>
      <c r="D4" s="741"/>
      <c r="E4" s="741"/>
      <c r="F4" s="741"/>
      <c r="G4" s="741"/>
      <c r="H4" s="741"/>
      <c r="I4" s="741"/>
      <c r="J4" s="741"/>
    </row>
    <row r="5" spans="1:10" ht="22.35" customHeight="1" x14ac:dyDescent="0.25">
      <c r="A5" s="756" t="s">
        <v>233</v>
      </c>
      <c r="B5" s="741"/>
      <c r="C5" s="741"/>
      <c r="D5" s="741"/>
      <c r="E5" s="741"/>
      <c r="F5" s="741"/>
      <c r="G5" s="741"/>
      <c r="H5" s="741"/>
      <c r="I5" s="741"/>
      <c r="J5" s="741"/>
    </row>
    <row r="6" spans="1:10" ht="6.75" customHeight="1" x14ac:dyDescent="0.25">
      <c r="A6" s="80"/>
      <c r="B6" s="80"/>
      <c r="C6" s="81"/>
      <c r="D6" s="81"/>
      <c r="E6" s="81"/>
      <c r="F6" s="81"/>
      <c r="G6" s="81"/>
      <c r="H6" s="81"/>
      <c r="I6" s="81"/>
      <c r="J6" s="81"/>
    </row>
    <row r="7" spans="1:10" ht="28.5" customHeight="1" x14ac:dyDescent="0.25">
      <c r="A7" s="82">
        <v>1</v>
      </c>
      <c r="B7" s="80"/>
      <c r="C7" s="742" t="s">
        <v>234</v>
      </c>
      <c r="D7" s="742"/>
      <c r="E7" s="742"/>
      <c r="F7" s="742"/>
      <c r="G7" s="742"/>
      <c r="H7" s="742"/>
      <c r="I7" s="742"/>
      <c r="J7" s="742"/>
    </row>
    <row r="8" spans="1:10" ht="5.25" customHeight="1" x14ac:dyDescent="0.25">
      <c r="A8" s="80"/>
      <c r="B8" s="80"/>
      <c r="C8" s="83"/>
      <c r="D8" s="83"/>
      <c r="E8" s="83"/>
      <c r="F8" s="83"/>
      <c r="G8" s="83"/>
      <c r="H8" s="83"/>
      <c r="I8" s="83"/>
      <c r="J8" s="83"/>
    </row>
    <row r="9" spans="1:10" ht="34.9" customHeight="1" x14ac:dyDescent="0.25">
      <c r="A9" s="82">
        <f>+A7+1</f>
        <v>2</v>
      </c>
      <c r="B9" s="84"/>
      <c r="C9" s="759" t="s">
        <v>235</v>
      </c>
      <c r="D9" s="759"/>
      <c r="E9" s="759"/>
      <c r="F9" s="759"/>
      <c r="G9" s="759"/>
      <c r="H9" s="759"/>
      <c r="I9" s="759"/>
      <c r="J9" s="759"/>
    </row>
    <row r="10" spans="1:10" ht="8.25" customHeight="1" x14ac:dyDescent="0.25">
      <c r="A10" s="80"/>
      <c r="B10" s="80"/>
      <c r="C10" s="83"/>
      <c r="D10" s="83"/>
      <c r="E10" s="83"/>
      <c r="F10" s="83"/>
      <c r="G10" s="83"/>
      <c r="H10" s="83"/>
      <c r="I10" s="83"/>
      <c r="J10" s="83"/>
    </row>
    <row r="11" spans="1:10" ht="48" customHeight="1" x14ac:dyDescent="0.25">
      <c r="A11" s="82">
        <f>+A9+1</f>
        <v>3</v>
      </c>
      <c r="B11" s="79"/>
      <c r="C11" s="759" t="s">
        <v>236</v>
      </c>
      <c r="D11" s="759"/>
      <c r="E11" s="759"/>
      <c r="F11" s="759"/>
      <c r="G11" s="759"/>
      <c r="H11" s="759"/>
      <c r="I11" s="759"/>
      <c r="J11" s="759"/>
    </row>
    <row r="12" spans="1:10" ht="6.75" customHeight="1" x14ac:dyDescent="0.25">
      <c r="A12" s="80"/>
      <c r="B12" s="80"/>
      <c r="C12" s="83"/>
      <c r="D12" s="83"/>
      <c r="E12" s="83"/>
      <c r="F12" s="83"/>
      <c r="G12" s="83"/>
      <c r="H12" s="83"/>
      <c r="I12" s="83"/>
      <c r="J12" s="83"/>
    </row>
    <row r="13" spans="1:10" ht="29.25" customHeight="1" x14ac:dyDescent="0.25">
      <c r="A13" s="82">
        <f>+A11+1</f>
        <v>4</v>
      </c>
      <c r="B13" s="80"/>
      <c r="C13" s="760" t="s">
        <v>237</v>
      </c>
      <c r="D13" s="760"/>
      <c r="E13" s="760"/>
      <c r="F13" s="760"/>
      <c r="G13" s="760"/>
      <c r="H13" s="760"/>
      <c r="I13" s="760"/>
      <c r="J13" s="760"/>
    </row>
    <row r="14" spans="1:10" ht="9.75" customHeight="1" x14ac:dyDescent="0.25">
      <c r="A14" s="80"/>
      <c r="B14" s="80"/>
      <c r="C14" s="83"/>
      <c r="D14" s="83"/>
      <c r="E14" s="83"/>
      <c r="F14" s="83"/>
      <c r="G14" s="83"/>
      <c r="H14" s="83"/>
      <c r="I14" s="83"/>
      <c r="J14" s="83"/>
    </row>
    <row r="15" spans="1:10" ht="47.25" customHeight="1" x14ac:dyDescent="0.25">
      <c r="A15" s="82">
        <v>5</v>
      </c>
      <c r="B15" s="80"/>
      <c r="C15" s="760" t="s">
        <v>238</v>
      </c>
      <c r="D15" s="760"/>
      <c r="E15" s="760"/>
      <c r="F15" s="760"/>
      <c r="G15" s="760"/>
      <c r="H15" s="760"/>
      <c r="I15" s="760"/>
      <c r="J15" s="760"/>
    </row>
    <row r="16" spans="1:10" ht="10.5" customHeight="1" x14ac:dyDescent="0.25">
      <c r="A16" s="80"/>
      <c r="B16" s="80"/>
      <c r="C16" s="83"/>
      <c r="D16" s="83"/>
      <c r="E16" s="83"/>
      <c r="F16" s="83"/>
      <c r="G16" s="83"/>
      <c r="H16" s="83"/>
      <c r="I16" s="83"/>
      <c r="J16" s="83"/>
    </row>
    <row r="17" spans="1:10" ht="61.15" customHeight="1" x14ac:dyDescent="0.25">
      <c r="A17" s="82">
        <f>+A15+1</f>
        <v>6</v>
      </c>
      <c r="B17" s="80"/>
      <c r="C17" s="760" t="s">
        <v>239</v>
      </c>
      <c r="D17" s="760"/>
      <c r="E17" s="760"/>
      <c r="F17" s="760"/>
      <c r="G17" s="760"/>
      <c r="H17" s="760"/>
      <c r="I17" s="760"/>
      <c r="J17" s="760"/>
    </row>
    <row r="18" spans="1:10" ht="7.5" customHeight="1" x14ac:dyDescent="0.25">
      <c r="A18" s="80"/>
      <c r="B18" s="80"/>
      <c r="C18" s="83"/>
      <c r="D18" s="83"/>
      <c r="E18" s="83"/>
      <c r="F18" s="83"/>
      <c r="G18" s="83"/>
      <c r="H18" s="83"/>
      <c r="I18" s="83"/>
      <c r="J18" s="83"/>
    </row>
    <row r="19" spans="1:10" ht="29.25" customHeight="1" x14ac:dyDescent="0.25">
      <c r="A19" s="82">
        <v>7</v>
      </c>
      <c r="B19" s="80"/>
      <c r="C19" s="760" t="s">
        <v>240</v>
      </c>
      <c r="D19" s="760"/>
      <c r="E19" s="760"/>
      <c r="F19" s="760"/>
      <c r="G19" s="760"/>
      <c r="H19" s="760"/>
      <c r="I19" s="760"/>
      <c r="J19" s="760"/>
    </row>
    <row r="20" spans="1:10" ht="5.25" customHeight="1" x14ac:dyDescent="0.25">
      <c r="A20" s="80"/>
      <c r="B20" s="80"/>
      <c r="C20" s="80"/>
      <c r="D20" s="80"/>
      <c r="E20" s="80"/>
      <c r="F20" s="80"/>
      <c r="G20" s="80"/>
      <c r="H20" s="80"/>
      <c r="I20" s="80"/>
      <c r="J20" s="80"/>
    </row>
    <row r="21" spans="1:10" ht="29.25" customHeight="1" x14ac:dyDescent="0.25">
      <c r="A21" s="82">
        <v>8</v>
      </c>
      <c r="B21" s="80"/>
      <c r="C21" s="738" t="s">
        <v>241</v>
      </c>
      <c r="D21" s="738"/>
      <c r="E21" s="738"/>
      <c r="F21" s="738"/>
      <c r="G21" s="738"/>
      <c r="H21" s="738"/>
      <c r="I21" s="738"/>
      <c r="J21" s="738"/>
    </row>
    <row r="22" spans="1:10" ht="6.75" customHeight="1" x14ac:dyDescent="0.25">
      <c r="A22" s="80"/>
      <c r="B22" s="80"/>
      <c r="C22" s="80"/>
      <c r="D22" s="80"/>
      <c r="E22" s="80"/>
      <c r="F22" s="80"/>
      <c r="G22" s="80"/>
      <c r="H22" s="80"/>
      <c r="I22" s="80"/>
      <c r="J22" s="80"/>
    </row>
    <row r="23" spans="1:10" s="498" customFormat="1" ht="35.25" customHeight="1" x14ac:dyDescent="0.25">
      <c r="A23" s="757" t="s">
        <v>242</v>
      </c>
      <c r="B23" s="758"/>
      <c r="C23" s="758"/>
      <c r="D23" s="758"/>
      <c r="E23" s="758"/>
      <c r="F23" s="758"/>
      <c r="G23" s="758"/>
      <c r="H23" s="758"/>
      <c r="I23" s="758"/>
      <c r="J23" s="758"/>
    </row>
    <row r="24" spans="1:10" ht="23.25" customHeight="1" x14ac:dyDescent="0.25">
      <c r="A24" s="80"/>
      <c r="B24" s="80"/>
      <c r="C24" s="523" t="s">
        <v>243</v>
      </c>
      <c r="D24" s="523"/>
      <c r="E24" s="80"/>
      <c r="F24" s="85" t="s">
        <v>244</v>
      </c>
      <c r="G24" s="85"/>
      <c r="H24" s="80"/>
      <c r="I24" s="85"/>
      <c r="J24" s="80"/>
    </row>
    <row r="25" spans="1:10" ht="7.5" customHeight="1" x14ac:dyDescent="0.25">
      <c r="A25" s="80"/>
      <c r="B25" s="80"/>
      <c r="C25" s="80"/>
      <c r="D25" s="80"/>
      <c r="E25" s="80"/>
      <c r="F25" s="80"/>
      <c r="G25" s="80"/>
      <c r="H25" s="80"/>
      <c r="I25" s="80"/>
      <c r="J25" s="80"/>
    </row>
    <row r="26" spans="1:10" ht="10.5" customHeight="1" x14ac:dyDescent="0.25">
      <c r="A26" s="80"/>
      <c r="C26" s="80"/>
      <c r="D26" s="80"/>
      <c r="E26" s="80"/>
      <c r="F26" s="80"/>
      <c r="G26" s="80"/>
      <c r="H26" s="80"/>
      <c r="I26" s="80"/>
      <c r="J26" s="80"/>
    </row>
    <row r="27" spans="1:10" x14ac:dyDescent="0.25">
      <c r="A27" s="80" t="s">
        <v>245</v>
      </c>
      <c r="C27" s="739"/>
      <c r="D27" s="739"/>
      <c r="E27" s="739"/>
      <c r="F27" s="80"/>
      <c r="G27" s="80" t="s">
        <v>246</v>
      </c>
      <c r="H27" s="80"/>
      <c r="I27" s="80"/>
      <c r="J27" s="80"/>
    </row>
    <row r="28" spans="1:10" ht="15" customHeight="1" x14ac:dyDescent="0.25">
      <c r="A28" s="80"/>
      <c r="C28" s="80"/>
      <c r="D28" s="80"/>
      <c r="E28" s="80"/>
      <c r="F28" s="80"/>
      <c r="G28" s="744"/>
      <c r="H28" s="745"/>
      <c r="I28" s="745"/>
      <c r="J28" s="746"/>
    </row>
    <row r="29" spans="1:10" ht="18" customHeight="1" x14ac:dyDescent="0.25">
      <c r="A29" s="80"/>
      <c r="C29" s="80"/>
      <c r="D29" s="80"/>
      <c r="E29" s="80"/>
      <c r="F29" s="80"/>
      <c r="G29" s="747"/>
      <c r="H29" s="748"/>
      <c r="I29" s="748"/>
      <c r="J29" s="749"/>
    </row>
    <row r="30" spans="1:10" ht="16.5" customHeight="1" x14ac:dyDescent="0.25">
      <c r="A30" s="80" t="s">
        <v>247</v>
      </c>
      <c r="C30" s="743"/>
      <c r="D30" s="743"/>
      <c r="E30" s="743"/>
      <c r="F30" s="80"/>
      <c r="G30" s="750"/>
      <c r="H30" s="751"/>
      <c r="I30" s="751"/>
      <c r="J30" s="752"/>
    </row>
    <row r="31" spans="1:10" ht="9.75" customHeight="1" x14ac:dyDescent="0.25">
      <c r="A31" s="80"/>
      <c r="B31" s="80"/>
      <c r="C31" s="80"/>
      <c r="D31" s="80"/>
      <c r="E31" s="80"/>
      <c r="F31" s="80"/>
      <c r="G31" s="80"/>
      <c r="H31" s="80"/>
      <c r="I31" s="80"/>
      <c r="J31" s="80"/>
    </row>
    <row r="32" spans="1:10" ht="27.75" customHeight="1" x14ac:dyDescent="0.25">
      <c r="A32" s="740" t="s">
        <v>248</v>
      </c>
      <c r="B32" s="741"/>
      <c r="C32" s="741"/>
      <c r="D32" s="741"/>
      <c r="E32" s="741"/>
      <c r="F32" s="741"/>
      <c r="G32" s="741"/>
      <c r="H32" s="741"/>
      <c r="I32" s="741"/>
      <c r="J32" s="741"/>
    </row>
    <row r="33" ht="20.25" customHeight="1" x14ac:dyDescent="0.25"/>
  </sheetData>
  <mergeCells count="18">
    <mergeCell ref="A2:J2"/>
    <mergeCell ref="A3:J3"/>
    <mergeCell ref="A4:J4"/>
    <mergeCell ref="A5:J5"/>
    <mergeCell ref="A23:J23"/>
    <mergeCell ref="C9:J9"/>
    <mergeCell ref="C11:J11"/>
    <mergeCell ref="C13:J13"/>
    <mergeCell ref="C15:J15"/>
    <mergeCell ref="C17:J17"/>
    <mergeCell ref="C19:J19"/>
    <mergeCell ref="C24:D24"/>
    <mergeCell ref="C21:J21"/>
    <mergeCell ref="C27:E27"/>
    <mergeCell ref="A32:J32"/>
    <mergeCell ref="C7:J7"/>
    <mergeCell ref="C30:E30"/>
    <mergeCell ref="G28:J30"/>
  </mergeCells>
  <printOptions horizontalCentered="1"/>
  <pageMargins left="0.39370078740157483" right="0.39370078740157483" top="1.5354330708661419" bottom="0.94488188976377963" header="0.31496062992125984" footer="0.70866141732283472"/>
  <pageSetup paperSize="9" fitToHeight="0" orientation="portrait" r:id="rId1"/>
  <headerFooter>
    <oddHeader>&amp;L&amp;G&amp;R&amp;"-,Bold"&amp;14
AID  FOR YOUNG
 BUSINESSES</oddHeader>
    <oddFooter xml:space="preserve">&amp;L&amp;8           v1.0   181015&amp;C&amp;10&amp;A&amp;R&amp;10&amp;P     </oddFooter>
  </headerFooter>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23553" r:id="rId5" name="Check Box 1">
              <controlPr locked="0" defaultSize="0" autoFill="0" autoLine="0" autoPict="0">
                <anchor>
                  <from>
                    <xdr:col>1</xdr:col>
                    <xdr:colOff>142875</xdr:colOff>
                    <xdr:row>5</xdr:row>
                    <xdr:rowOff>57150</xdr:rowOff>
                  </from>
                  <to>
                    <xdr:col>1</xdr:col>
                    <xdr:colOff>333375</xdr:colOff>
                    <xdr:row>6</xdr:row>
                    <xdr:rowOff>247650</xdr:rowOff>
                  </to>
                </anchor>
              </controlPr>
            </control>
          </mc:Choice>
        </mc:AlternateContent>
        <mc:AlternateContent xmlns:mc="http://schemas.openxmlformats.org/markup-compatibility/2006">
          <mc:Choice Requires="x14">
            <control shapeId="23554" r:id="rId6" name="Check Box 2">
              <controlPr locked="0" defaultSize="0" autoFill="0" autoLine="0" autoPict="0">
                <anchor>
                  <from>
                    <xdr:col>1</xdr:col>
                    <xdr:colOff>142875</xdr:colOff>
                    <xdr:row>8</xdr:row>
                    <xdr:rowOff>0</xdr:rowOff>
                  </from>
                  <to>
                    <xdr:col>2</xdr:col>
                    <xdr:colOff>123825</xdr:colOff>
                    <xdr:row>8</xdr:row>
                    <xdr:rowOff>200025</xdr:rowOff>
                  </to>
                </anchor>
              </controlPr>
            </control>
          </mc:Choice>
        </mc:AlternateContent>
        <mc:AlternateContent xmlns:mc="http://schemas.openxmlformats.org/markup-compatibility/2006">
          <mc:Choice Requires="x14">
            <control shapeId="23555" r:id="rId7" name="Check Box 3">
              <controlPr locked="0" defaultSize="0" autoFill="0" autoLine="0" autoPict="0">
                <anchor>
                  <from>
                    <xdr:col>1</xdr:col>
                    <xdr:colOff>142875</xdr:colOff>
                    <xdr:row>12</xdr:row>
                    <xdr:rowOff>0</xdr:rowOff>
                  </from>
                  <to>
                    <xdr:col>2</xdr:col>
                    <xdr:colOff>133350</xdr:colOff>
                    <xdr:row>12</xdr:row>
                    <xdr:rowOff>219075</xdr:rowOff>
                  </to>
                </anchor>
              </controlPr>
            </control>
          </mc:Choice>
        </mc:AlternateContent>
        <mc:AlternateContent xmlns:mc="http://schemas.openxmlformats.org/markup-compatibility/2006">
          <mc:Choice Requires="x14">
            <control shapeId="23556" r:id="rId8" name="Check Box 4">
              <controlPr locked="0" defaultSize="0" autoFill="0" autoLine="0" autoPict="0">
                <anchor>
                  <from>
                    <xdr:col>1</xdr:col>
                    <xdr:colOff>161925</xdr:colOff>
                    <xdr:row>13</xdr:row>
                    <xdr:rowOff>114300</xdr:rowOff>
                  </from>
                  <to>
                    <xdr:col>2</xdr:col>
                    <xdr:colOff>161925</xdr:colOff>
                    <xdr:row>14</xdr:row>
                    <xdr:rowOff>228600</xdr:rowOff>
                  </to>
                </anchor>
              </controlPr>
            </control>
          </mc:Choice>
        </mc:AlternateContent>
        <mc:AlternateContent xmlns:mc="http://schemas.openxmlformats.org/markup-compatibility/2006">
          <mc:Choice Requires="x14">
            <control shapeId="23557" r:id="rId9" name="Check Box 5">
              <controlPr locked="0" defaultSize="0" autoFill="0" autoLine="0" autoPict="0">
                <anchor>
                  <from>
                    <xdr:col>1</xdr:col>
                    <xdr:colOff>161925</xdr:colOff>
                    <xdr:row>16</xdr:row>
                    <xdr:rowOff>9525</xdr:rowOff>
                  </from>
                  <to>
                    <xdr:col>2</xdr:col>
                    <xdr:colOff>152400</xdr:colOff>
                    <xdr:row>16</xdr:row>
                    <xdr:rowOff>228600</xdr:rowOff>
                  </to>
                </anchor>
              </controlPr>
            </control>
          </mc:Choice>
        </mc:AlternateContent>
        <mc:AlternateContent xmlns:mc="http://schemas.openxmlformats.org/markup-compatibility/2006">
          <mc:Choice Requires="x14">
            <control shapeId="23558" r:id="rId10" name="Check Box 6">
              <controlPr locked="0" defaultSize="0" autoFill="0" autoLine="0" autoPict="0">
                <anchor>
                  <from>
                    <xdr:col>1</xdr:col>
                    <xdr:colOff>161925</xdr:colOff>
                    <xdr:row>17</xdr:row>
                    <xdr:rowOff>76200</xdr:rowOff>
                  </from>
                  <to>
                    <xdr:col>2</xdr:col>
                    <xdr:colOff>142875</xdr:colOff>
                    <xdr:row>18</xdr:row>
                    <xdr:rowOff>209550</xdr:rowOff>
                  </to>
                </anchor>
              </controlPr>
            </control>
          </mc:Choice>
        </mc:AlternateContent>
        <mc:AlternateContent xmlns:mc="http://schemas.openxmlformats.org/markup-compatibility/2006">
          <mc:Choice Requires="x14">
            <control shapeId="23559" r:id="rId11" name="Option Button 7">
              <controlPr locked="0" defaultSize="0" autoFill="0" autoLine="0" autoPict="0">
                <anchor>
                  <from>
                    <xdr:col>4</xdr:col>
                    <xdr:colOff>57150</xdr:colOff>
                    <xdr:row>23</xdr:row>
                    <xdr:rowOff>19050</xdr:rowOff>
                  </from>
                  <to>
                    <xdr:col>4</xdr:col>
                    <xdr:colOff>476250</xdr:colOff>
                    <xdr:row>24</xdr:row>
                    <xdr:rowOff>47625</xdr:rowOff>
                  </to>
                </anchor>
              </controlPr>
            </control>
          </mc:Choice>
        </mc:AlternateContent>
        <mc:AlternateContent xmlns:mc="http://schemas.openxmlformats.org/markup-compatibility/2006">
          <mc:Choice Requires="x14">
            <control shapeId="23560" r:id="rId12" name="Option Button 8">
              <controlPr locked="0" defaultSize="0" autoFill="0" autoLine="0" autoPict="0">
                <anchor>
                  <from>
                    <xdr:col>7</xdr:col>
                    <xdr:colOff>400050</xdr:colOff>
                    <xdr:row>23</xdr:row>
                    <xdr:rowOff>66675</xdr:rowOff>
                  </from>
                  <to>
                    <xdr:col>8</xdr:col>
                    <xdr:colOff>133350</xdr:colOff>
                    <xdr:row>23</xdr:row>
                    <xdr:rowOff>285750</xdr:rowOff>
                  </to>
                </anchor>
              </controlPr>
            </control>
          </mc:Choice>
        </mc:AlternateContent>
        <mc:AlternateContent xmlns:mc="http://schemas.openxmlformats.org/markup-compatibility/2006">
          <mc:Choice Requires="x14">
            <control shapeId="23561" r:id="rId13" name="Check Box 9">
              <controlPr locked="0" defaultSize="0" autoFill="0" autoLine="0" autoPict="0">
                <anchor>
                  <from>
                    <xdr:col>1</xdr:col>
                    <xdr:colOff>142875</xdr:colOff>
                    <xdr:row>10</xdr:row>
                    <xdr:rowOff>9525</xdr:rowOff>
                  </from>
                  <to>
                    <xdr:col>2</xdr:col>
                    <xdr:colOff>133350</xdr:colOff>
                    <xdr:row>10</xdr:row>
                    <xdr:rowOff>219075</xdr:rowOff>
                  </to>
                </anchor>
              </controlPr>
            </control>
          </mc:Choice>
        </mc:AlternateContent>
        <mc:AlternateContent xmlns:mc="http://schemas.openxmlformats.org/markup-compatibility/2006">
          <mc:Choice Requires="x14">
            <control shapeId="23562" r:id="rId14" name="Check Box 10">
              <controlPr locked="0" defaultSize="0" autoFill="0" autoLine="0" autoPict="0">
                <anchor>
                  <from>
                    <xdr:col>1</xdr:col>
                    <xdr:colOff>171450</xdr:colOff>
                    <xdr:row>19</xdr:row>
                    <xdr:rowOff>38100</xdr:rowOff>
                  </from>
                  <to>
                    <xdr:col>2</xdr:col>
                    <xdr:colOff>171450</xdr:colOff>
                    <xdr:row>20</xdr:row>
                    <xdr:rowOff>228600</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J45"/>
  <sheetViews>
    <sheetView showGridLines="0" view="pageLayout" topLeftCell="A8" zoomScaleNormal="100" workbookViewId="0">
      <selection activeCell="A22" sqref="A22:I23"/>
    </sheetView>
  </sheetViews>
  <sheetFormatPr defaultRowHeight="15" x14ac:dyDescent="0.25"/>
  <cols>
    <col min="9" max="9" width="11.42578125" customWidth="1"/>
  </cols>
  <sheetData>
    <row r="1" spans="1:10" x14ac:dyDescent="0.25">
      <c r="A1" s="15"/>
      <c r="B1" s="15"/>
      <c r="C1" s="15"/>
      <c r="D1" s="15"/>
      <c r="E1" s="15"/>
      <c r="F1" s="15"/>
      <c r="G1" s="15"/>
      <c r="H1" s="15"/>
      <c r="I1" s="15"/>
    </row>
    <row r="2" spans="1:10" ht="21.6" customHeight="1" x14ac:dyDescent="0.3">
      <c r="A2" s="168"/>
      <c r="C2" s="169" t="s">
        <v>109</v>
      </c>
      <c r="E2" s="584" t="str">
        <f>+IF(APPLICATION!$C$10="","-",APPLICATION!$C$10)</f>
        <v>-</v>
      </c>
      <c r="F2" s="682"/>
      <c r="G2" s="682"/>
      <c r="H2" s="682"/>
      <c r="I2" s="682"/>
      <c r="J2" s="585"/>
    </row>
    <row r="3" spans="1:10" ht="18.75" x14ac:dyDescent="0.3">
      <c r="A3" s="161"/>
      <c r="C3" s="169" t="s">
        <v>110</v>
      </c>
      <c r="E3" s="584" t="str">
        <f>+IF(APPLICATION!$F$19="","-",APPLICATION!$F$19)</f>
        <v>-</v>
      </c>
      <c r="F3" s="682"/>
      <c r="G3" s="682"/>
      <c r="H3" s="682"/>
      <c r="I3" s="682"/>
      <c r="J3" s="585"/>
    </row>
    <row r="4" spans="1:10" s="15" customFormat="1" ht="18.75" x14ac:dyDescent="0.3">
      <c r="C4" s="162"/>
      <c r="D4" s="163"/>
      <c r="E4" s="163"/>
      <c r="F4" s="163"/>
      <c r="G4" s="128"/>
    </row>
    <row r="5" spans="1:10" s="15" customFormat="1" ht="18.75" x14ac:dyDescent="0.3">
      <c r="C5" s="162"/>
      <c r="D5" s="163"/>
      <c r="E5" s="163"/>
      <c r="F5" s="163"/>
      <c r="G5" s="128"/>
    </row>
    <row r="6" spans="1:10" s="15" customFormat="1" ht="21" x14ac:dyDescent="0.3">
      <c r="A6" s="767" t="s">
        <v>249</v>
      </c>
      <c r="B6" s="767"/>
      <c r="C6" s="767"/>
      <c r="D6" s="767"/>
      <c r="E6" s="767"/>
      <c r="F6" s="163"/>
      <c r="G6" s="128"/>
    </row>
    <row r="7" spans="1:10" x14ac:dyDescent="0.25">
      <c r="A7" s="15"/>
      <c r="B7" s="15"/>
      <c r="C7" s="15"/>
      <c r="D7" s="15"/>
      <c r="E7" s="15"/>
      <c r="F7" s="15"/>
      <c r="G7" s="15"/>
      <c r="H7" s="15"/>
      <c r="I7" s="15"/>
    </row>
    <row r="8" spans="1:10" ht="33.75" customHeight="1" x14ac:dyDescent="0.25">
      <c r="A8" s="762" t="s">
        <v>250</v>
      </c>
      <c r="B8" s="763"/>
      <c r="C8" s="763"/>
      <c r="D8" s="763"/>
      <c r="E8" s="763"/>
      <c r="F8" s="763"/>
      <c r="G8" s="763"/>
      <c r="H8" s="763"/>
      <c r="I8" s="763"/>
    </row>
    <row r="9" spans="1:10" s="15" customFormat="1" ht="14.45" customHeight="1" x14ac:dyDescent="0.25">
      <c r="A9" s="499"/>
      <c r="B9" s="499"/>
      <c r="C9" s="499"/>
      <c r="D9" s="499"/>
      <c r="E9" s="499"/>
      <c r="F9" s="499"/>
      <c r="G9" s="499"/>
      <c r="H9" s="499"/>
      <c r="I9" s="499"/>
    </row>
    <row r="10" spans="1:10" x14ac:dyDescent="0.25">
      <c r="A10" s="768" t="s">
        <v>251</v>
      </c>
      <c r="B10" s="768"/>
      <c r="C10" s="768"/>
      <c r="D10" s="768"/>
      <c r="E10" s="768"/>
      <c r="F10" s="768"/>
      <c r="G10" s="768"/>
      <c r="H10" s="768"/>
      <c r="I10" s="768"/>
    </row>
    <row r="11" spans="1:10" s="15" customFormat="1" x14ac:dyDescent="0.25">
      <c r="A11" s="500"/>
      <c r="B11" s="500"/>
      <c r="C11" s="500"/>
      <c r="D11" s="500"/>
      <c r="E11" s="500"/>
      <c r="F11" s="500"/>
      <c r="G11" s="500"/>
      <c r="H11" s="500"/>
      <c r="I11" s="500"/>
    </row>
    <row r="12" spans="1:10" x14ac:dyDescent="0.25">
      <c r="A12" s="501" t="s">
        <v>252</v>
      </c>
      <c r="B12" s="500"/>
      <c r="C12" s="500"/>
      <c r="D12" s="500"/>
      <c r="E12" s="500"/>
      <c r="F12" s="500"/>
      <c r="G12" s="500"/>
      <c r="H12" s="500"/>
      <c r="I12" s="500"/>
    </row>
    <row r="13" spans="1:10" x14ac:dyDescent="0.25">
      <c r="A13" s="500"/>
      <c r="B13" s="500"/>
      <c r="C13" s="500"/>
      <c r="D13" s="500"/>
      <c r="E13" s="500"/>
      <c r="F13" s="500"/>
      <c r="G13" s="500"/>
      <c r="H13" s="500"/>
      <c r="I13" s="500"/>
    </row>
    <row r="14" spans="1:10" s="479" customFormat="1" ht="30.6" customHeight="1" x14ac:dyDescent="0.25">
      <c r="A14" s="764" t="s">
        <v>253</v>
      </c>
      <c r="B14" s="764"/>
      <c r="C14" s="764"/>
      <c r="D14" s="764"/>
      <c r="E14" s="764"/>
      <c r="F14" s="764"/>
      <c r="G14" s="764"/>
      <c r="H14" s="764"/>
      <c r="I14" s="764"/>
    </row>
    <row r="15" spans="1:10" s="7" customFormat="1" x14ac:dyDescent="0.25">
      <c r="A15" s="502"/>
      <c r="B15" s="502"/>
      <c r="C15" s="502"/>
      <c r="D15" s="502"/>
      <c r="E15" s="502"/>
      <c r="F15" s="502"/>
      <c r="G15" s="502"/>
      <c r="H15" s="502"/>
      <c r="I15" s="502"/>
    </row>
    <row r="16" spans="1:10" s="76" customFormat="1" x14ac:dyDescent="0.25">
      <c r="A16" s="765" t="s">
        <v>254</v>
      </c>
      <c r="B16" s="765"/>
      <c r="C16" s="765"/>
      <c r="D16" s="765"/>
      <c r="E16" s="765"/>
      <c r="F16" s="765"/>
      <c r="G16" s="765"/>
      <c r="H16" s="765"/>
      <c r="I16" s="765"/>
    </row>
    <row r="17" spans="1:9" x14ac:dyDescent="0.25">
      <c r="A17" s="500"/>
      <c r="B17" s="500"/>
      <c r="C17" s="500"/>
      <c r="D17" s="500"/>
      <c r="E17" s="500"/>
      <c r="F17" s="500"/>
      <c r="G17" s="500"/>
      <c r="H17" s="500"/>
      <c r="I17" s="500"/>
    </row>
    <row r="18" spans="1:9" s="15" customFormat="1" x14ac:dyDescent="0.25">
      <c r="A18" s="766" t="s">
        <v>255</v>
      </c>
      <c r="B18" s="766"/>
      <c r="C18" s="766"/>
      <c r="D18" s="766"/>
      <c r="E18" s="766"/>
      <c r="F18" s="766"/>
      <c r="G18" s="766"/>
      <c r="H18" s="766"/>
      <c r="I18" s="766"/>
    </row>
    <row r="19" spans="1:9" s="15" customFormat="1" x14ac:dyDescent="0.25">
      <c r="A19" s="766"/>
      <c r="B19" s="766"/>
      <c r="C19" s="766"/>
      <c r="D19" s="766"/>
      <c r="E19" s="766"/>
      <c r="F19" s="766"/>
      <c r="G19" s="766"/>
      <c r="H19" s="766"/>
      <c r="I19" s="766"/>
    </row>
    <row r="20" spans="1:9" s="15" customFormat="1" ht="14.45" customHeight="1" x14ac:dyDescent="0.25">
      <c r="A20" s="766" t="s">
        <v>556</v>
      </c>
      <c r="B20" s="766"/>
      <c r="C20" s="766"/>
      <c r="D20" s="766"/>
      <c r="E20" s="766"/>
      <c r="F20" s="766"/>
      <c r="G20" s="766"/>
      <c r="H20" s="766"/>
      <c r="I20" s="766"/>
    </row>
    <row r="21" spans="1:9" s="15" customFormat="1" ht="14.45" customHeight="1" x14ac:dyDescent="0.25">
      <c r="A21" s="766"/>
      <c r="B21" s="766"/>
      <c r="C21" s="766"/>
      <c r="D21" s="766"/>
      <c r="E21" s="766"/>
      <c r="F21" s="766"/>
      <c r="G21" s="766"/>
      <c r="H21" s="766"/>
      <c r="I21" s="766"/>
    </row>
    <row r="22" spans="1:9" s="15" customFormat="1" x14ac:dyDescent="0.25">
      <c r="A22" s="766" t="s">
        <v>256</v>
      </c>
      <c r="B22" s="766"/>
      <c r="C22" s="766"/>
      <c r="D22" s="766"/>
      <c r="E22" s="766"/>
      <c r="F22" s="766"/>
      <c r="G22" s="766"/>
      <c r="H22" s="766"/>
      <c r="I22" s="766"/>
    </row>
    <row r="23" spans="1:9" x14ac:dyDescent="0.25">
      <c r="A23" s="766"/>
      <c r="B23" s="766"/>
      <c r="C23" s="766"/>
      <c r="D23" s="766"/>
      <c r="E23" s="766"/>
      <c r="F23" s="766"/>
      <c r="G23" s="766"/>
      <c r="H23" s="766"/>
      <c r="I23" s="766"/>
    </row>
    <row r="24" spans="1:9" x14ac:dyDescent="0.25">
      <c r="A24" s="501"/>
      <c r="B24" s="500"/>
      <c r="C24" s="500"/>
      <c r="D24" s="500"/>
      <c r="E24" s="500"/>
      <c r="F24" s="500"/>
      <c r="G24" s="500"/>
      <c r="H24" s="500"/>
      <c r="I24" s="500"/>
    </row>
    <row r="25" spans="1:9" s="15" customFormat="1" ht="16.350000000000001" customHeight="1" x14ac:dyDescent="0.25">
      <c r="A25" s="766" t="s">
        <v>257</v>
      </c>
      <c r="B25" s="766"/>
      <c r="C25" s="766"/>
      <c r="D25" s="766"/>
      <c r="E25" s="766"/>
      <c r="F25" s="766"/>
      <c r="G25" s="766"/>
      <c r="H25" s="766"/>
      <c r="I25" s="766"/>
    </row>
    <row r="26" spans="1:9" s="15" customFormat="1" ht="8.4499999999999993" customHeight="1" x14ac:dyDescent="0.25">
      <c r="A26" s="766"/>
      <c r="B26" s="766"/>
      <c r="C26" s="766"/>
      <c r="D26" s="766"/>
      <c r="E26" s="766"/>
      <c r="F26" s="766"/>
      <c r="G26" s="766"/>
      <c r="H26" s="766"/>
      <c r="I26" s="766"/>
    </row>
    <row r="27" spans="1:9" x14ac:dyDescent="0.25">
      <c r="A27" s="766" t="s">
        <v>258</v>
      </c>
      <c r="B27" s="766"/>
      <c r="C27" s="766"/>
      <c r="D27" s="766"/>
      <c r="E27" s="766"/>
      <c r="F27" s="766"/>
      <c r="G27" s="766"/>
      <c r="H27" s="766"/>
      <c r="I27" s="766"/>
    </row>
    <row r="28" spans="1:9" x14ac:dyDescent="0.25">
      <c r="A28" s="503"/>
      <c r="B28" s="503"/>
      <c r="C28" s="503"/>
      <c r="D28" s="503"/>
      <c r="E28" s="503"/>
      <c r="F28" s="503"/>
      <c r="G28" s="503"/>
      <c r="H28" s="503"/>
      <c r="I28" s="503"/>
    </row>
    <row r="29" spans="1:9" x14ac:dyDescent="0.25">
      <c r="A29" s="761" t="s">
        <v>259</v>
      </c>
      <c r="B29" s="761"/>
      <c r="C29" s="761"/>
      <c r="D29" s="761"/>
      <c r="E29" s="761"/>
      <c r="F29" s="761"/>
      <c r="G29" s="761"/>
      <c r="H29" s="761"/>
      <c r="I29" s="761"/>
    </row>
    <row r="30" spans="1:9" x14ac:dyDescent="0.25">
      <c r="A30" s="111"/>
      <c r="B30" s="111"/>
      <c r="C30" s="111"/>
      <c r="D30" s="111"/>
      <c r="E30" s="111"/>
      <c r="F30" s="111"/>
      <c r="G30" s="111"/>
      <c r="H30" s="111"/>
      <c r="I30" s="111"/>
    </row>
    <row r="31" spans="1:9" x14ac:dyDescent="0.25">
      <c r="A31" s="111"/>
      <c r="B31" s="111"/>
      <c r="C31" s="111"/>
      <c r="D31" s="111"/>
      <c r="E31" s="111"/>
      <c r="F31" s="111"/>
      <c r="G31" s="111"/>
      <c r="H31" s="111"/>
      <c r="I31" s="111"/>
    </row>
    <row r="32" spans="1:9" x14ac:dyDescent="0.25">
      <c r="A32" s="111"/>
      <c r="B32" s="111"/>
      <c r="C32" s="111"/>
      <c r="D32" s="111"/>
      <c r="E32" s="111"/>
      <c r="F32" s="111"/>
      <c r="G32" s="111"/>
      <c r="H32" s="111"/>
      <c r="I32" s="111"/>
    </row>
    <row r="33" spans="1:9" x14ac:dyDescent="0.25">
      <c r="A33" s="111"/>
      <c r="B33" s="111"/>
      <c r="C33" s="111"/>
      <c r="D33" s="111"/>
      <c r="E33" s="111"/>
      <c r="F33" s="111"/>
      <c r="G33" s="111"/>
      <c r="H33" s="111"/>
      <c r="I33" s="111"/>
    </row>
    <row r="34" spans="1:9" x14ac:dyDescent="0.25">
      <c r="A34" s="111"/>
      <c r="B34" s="111"/>
      <c r="C34" s="111"/>
      <c r="D34" s="111"/>
      <c r="E34" s="111"/>
      <c r="F34" s="111"/>
      <c r="G34" s="111"/>
      <c r="H34" s="111"/>
      <c r="I34" s="111"/>
    </row>
    <row r="35" spans="1:9" x14ac:dyDescent="0.25">
      <c r="A35" s="111"/>
      <c r="B35" s="111"/>
      <c r="C35" s="111"/>
      <c r="D35" s="111"/>
      <c r="E35" s="111"/>
      <c r="F35" s="111"/>
      <c r="G35" s="111"/>
      <c r="H35" s="111"/>
      <c r="I35" s="111"/>
    </row>
    <row r="36" spans="1:9" x14ac:dyDescent="0.25">
      <c r="A36" s="111"/>
      <c r="B36" s="111"/>
      <c r="C36" s="111"/>
      <c r="D36" s="111"/>
      <c r="E36" s="111"/>
      <c r="F36" s="111"/>
      <c r="G36" s="111"/>
      <c r="H36" s="111"/>
      <c r="I36" s="111"/>
    </row>
    <row r="37" spans="1:9" x14ac:dyDescent="0.25">
      <c r="A37" s="111"/>
      <c r="B37" s="111"/>
      <c r="C37" s="111"/>
      <c r="D37" s="111"/>
      <c r="E37" s="111"/>
      <c r="F37" s="111"/>
      <c r="G37" s="111"/>
      <c r="H37" s="111"/>
      <c r="I37" s="111"/>
    </row>
    <row r="38" spans="1:9" x14ac:dyDescent="0.25">
      <c r="A38" s="111"/>
      <c r="B38" s="111"/>
      <c r="C38" s="111"/>
      <c r="D38" s="111"/>
      <c r="E38" s="111"/>
      <c r="F38" s="111"/>
      <c r="G38" s="111"/>
      <c r="H38" s="111"/>
      <c r="I38" s="111"/>
    </row>
    <row r="39" spans="1:9" x14ac:dyDescent="0.25">
      <c r="A39" s="111"/>
      <c r="B39" s="111"/>
      <c r="C39" s="111"/>
      <c r="D39" s="111"/>
      <c r="E39" s="111"/>
      <c r="F39" s="111"/>
      <c r="G39" s="111"/>
      <c r="H39" s="111"/>
      <c r="I39" s="111"/>
    </row>
    <row r="40" spans="1:9" x14ac:dyDescent="0.25">
      <c r="A40" s="111"/>
      <c r="B40" s="111"/>
      <c r="C40" s="111"/>
      <c r="D40" s="111"/>
      <c r="E40" s="111"/>
      <c r="F40" s="111"/>
      <c r="G40" s="111"/>
      <c r="H40" s="111"/>
      <c r="I40" s="111"/>
    </row>
    <row r="41" spans="1:9" x14ac:dyDescent="0.25">
      <c r="A41" s="111"/>
      <c r="B41" s="111"/>
      <c r="C41" s="111"/>
      <c r="D41" s="111"/>
      <c r="E41" s="111"/>
      <c r="F41" s="111"/>
      <c r="G41" s="111"/>
      <c r="H41" s="111"/>
      <c r="I41" s="111"/>
    </row>
    <row r="42" spans="1:9" x14ac:dyDescent="0.25">
      <c r="A42" s="111"/>
      <c r="B42" s="111"/>
      <c r="C42" s="111"/>
      <c r="D42" s="111"/>
      <c r="E42" s="111"/>
      <c r="F42" s="111"/>
      <c r="G42" s="111"/>
      <c r="H42" s="111"/>
      <c r="I42" s="111"/>
    </row>
    <row r="43" spans="1:9" x14ac:dyDescent="0.25">
      <c r="A43" s="111"/>
      <c r="B43" s="111"/>
      <c r="C43" s="111"/>
      <c r="D43" s="111"/>
      <c r="E43" s="111"/>
      <c r="F43" s="111"/>
      <c r="G43" s="111"/>
      <c r="H43" s="111"/>
      <c r="I43" s="111"/>
    </row>
    <row r="44" spans="1:9" x14ac:dyDescent="0.25">
      <c r="A44" s="111"/>
      <c r="B44" s="111"/>
      <c r="C44" s="111"/>
      <c r="D44" s="111"/>
      <c r="E44" s="111"/>
      <c r="F44" s="111"/>
      <c r="G44" s="111"/>
      <c r="H44" s="111"/>
      <c r="I44" s="111"/>
    </row>
    <row r="45" spans="1:9" x14ac:dyDescent="0.25">
      <c r="A45" s="111"/>
      <c r="B45" s="111"/>
      <c r="C45" s="111"/>
      <c r="D45" s="111"/>
      <c r="E45" s="111"/>
      <c r="F45" s="111"/>
      <c r="G45" s="111"/>
      <c r="H45" s="111"/>
      <c r="I45" s="111"/>
    </row>
  </sheetData>
  <customSheetViews>
    <customSheetView guid="{13344BD5-8CEB-4C4A-AAD5-26D1EACF8C2B}" showGridLines="0" fitToPage="1">
      <selection activeCell="B9" sqref="B9:J9"/>
      <pageMargins left="0.70866141732283472" right="0.70866141732283472" top="1.5354330708661419" bottom="0.74803149606299213" header="0.31496062992125984" footer="0.31496062992125984"/>
      <pageSetup paperSize="9" scale="82" orientation="portrait" r:id="rId1"/>
      <headerFooter>
        <oddHeader>&amp;C&amp;G</oddHeader>
        <oddFooter>&amp;R&amp;P</oddFooter>
      </headerFooter>
    </customSheetView>
  </customSheetViews>
  <mergeCells count="13">
    <mergeCell ref="E2:J2"/>
    <mergeCell ref="E3:J3"/>
    <mergeCell ref="A29:I29"/>
    <mergeCell ref="A8:I8"/>
    <mergeCell ref="A14:I14"/>
    <mergeCell ref="A16:I16"/>
    <mergeCell ref="A22:I23"/>
    <mergeCell ref="A27:I27"/>
    <mergeCell ref="A6:E6"/>
    <mergeCell ref="A18:I19"/>
    <mergeCell ref="A25:I26"/>
    <mergeCell ref="A10:I10"/>
    <mergeCell ref="A20:I21"/>
  </mergeCells>
  <printOptions horizontalCentered="1"/>
  <pageMargins left="0.39370078740157483" right="0.39370078740157483" top="1.5354330708661419" bottom="0.94488188976377963" header="0.31496062992125984" footer="0.70866141732283472"/>
  <pageSetup paperSize="9" fitToHeight="0" orientation="portrait" r:id="rId2"/>
  <headerFooter>
    <oddHeader>&amp;L&amp;G&amp;R&amp;"-,Bold"&amp;14
AID  FOR YOUNG
 BUSINESSES</oddHeader>
    <oddFooter xml:space="preserve">&amp;L&amp;8           v1.0   181015&amp;C&amp;10&amp;A&amp;R&amp;10&amp;P     </oddFooter>
  </headerFooter>
  <legacyDrawingHF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ef252763ead0458587e46c9d57d506d1 xmlns="6d797ff1-cdc0-4194-a446-2a5f07834c6e">
      <Terms xmlns="http://schemas.microsoft.com/office/infopath/2007/PartnerControls">
        <TermInfo xmlns="http://schemas.microsoft.com/office/infopath/2007/PartnerControls">
          <TermName xmlns="http://schemas.microsoft.com/office/infopath/2007/PartnerControls">RDI Information</TermName>
          <TermId xmlns="http://schemas.microsoft.com/office/infopath/2007/PartnerControls">d37d10a7-8d8a-47f9-8539-432293cbdc51</TermId>
        </TermInfo>
      </Terms>
    </ef252763ead0458587e46c9d57d506d1>
    <g3d086bc86e44e86a4fe7b61c7d8fbba xmlns="6d797ff1-cdc0-4194-a446-2a5f07834c6e">
      <Terms xmlns="http://schemas.microsoft.com/office/infopath/2007/PartnerControls">
        <TermInfo xmlns="http://schemas.microsoft.com/office/infopath/2007/PartnerControls">
          <TermName xmlns="http://schemas.microsoft.com/office/infopath/2007/PartnerControls">National Funding</TermName>
          <TermId xmlns="http://schemas.microsoft.com/office/infopath/2007/PartnerControls">742d8dff-94e3-45fb-844f-c278f2006a54</TermId>
        </TermInfo>
      </Terms>
    </g3d086bc86e44e86a4fe7b61c7d8fbba>
    <TaxCatchAll xmlns="6d797ff1-cdc0-4194-a446-2a5f07834c6e">
      <Value>2</Value>
      <Value>1</Value>
    </TaxCatchAll>
    <Customer_x0020_Name xmlns="6d797ff1-cdc0-4194-a446-2a5f07834c6e" xsi:nil="true"/>
    <Financial_x0020_Code xmlns="6d797ff1-cdc0-4194-a446-2a5f07834c6e" xsi:nil="true"/>
  </documentManagement>
</p:properties>
</file>

<file path=customXml/item3.xml><?xml version="1.0" encoding="utf-8"?>
<?mso-contentType ?>
<SharedContentType xmlns="Microsoft.SharePoint.Taxonomy.ContentTypeSync" SourceId="4659c5cd-61ef-40bf-b626-9eb16eb6bc8c" ContentTypeId="0x010100BFEF1462A5D6D24ABF71E3796112B05C" PreviousValue="false"/>
</file>

<file path=customXml/item4.xml><?xml version="1.0" encoding="utf-8"?>
<ct:contentTypeSchema xmlns:ct="http://schemas.microsoft.com/office/2006/metadata/contentType" xmlns:ma="http://schemas.microsoft.com/office/2006/metadata/properties/metaAttributes" ct:_="" ma:_="" ma:contentTypeName="Blank document" ma:contentTypeID="0x010100BFEF1462A5D6D24ABF71E3796112B05C008156C2B687E54047B2CAD68C947D16A7" ma:contentTypeVersion="3" ma:contentTypeDescription="" ma:contentTypeScope="" ma:versionID="59c7dc99c255463a73f1ecca666622ad">
  <xsd:schema xmlns:xsd="http://www.w3.org/2001/XMLSchema" xmlns:xs="http://www.w3.org/2001/XMLSchema" xmlns:p="http://schemas.microsoft.com/office/2006/metadata/properties" xmlns:ns2="6d797ff1-cdc0-4194-a446-2a5f07834c6e" targetNamespace="http://schemas.microsoft.com/office/2006/metadata/properties" ma:root="true" ma:fieldsID="677068df5424ba5fa6412df0d414b9ba" ns2:_="">
    <xsd:import namespace="6d797ff1-cdc0-4194-a446-2a5f07834c6e"/>
    <xsd:element name="properties">
      <xsd:complexType>
        <xsd:sequence>
          <xsd:element name="documentManagement">
            <xsd:complexType>
              <xsd:all>
                <xsd:element ref="ns2:Customer_x0020_Name" minOccurs="0"/>
                <xsd:element ref="ns2:Financial_x0020_Code" minOccurs="0"/>
                <xsd:element ref="ns2:ef252763ead0458587e46c9d57d506d1" minOccurs="0"/>
                <xsd:element ref="ns2:TaxCatchAll" minOccurs="0"/>
                <xsd:element ref="ns2:TaxCatchAllLabel" minOccurs="0"/>
                <xsd:element ref="ns2:g3d086bc86e44e86a4fe7b61c7d8fbb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d797ff1-cdc0-4194-a446-2a5f07834c6e" elementFormDefault="qualified">
    <xsd:import namespace="http://schemas.microsoft.com/office/2006/documentManagement/types"/>
    <xsd:import namespace="http://schemas.microsoft.com/office/infopath/2007/PartnerControls"/>
    <xsd:element name="Customer_x0020_Name" ma:index="8" nillable="true" ma:displayName="Customer Name" ma:default="Pascal FABING" ma:internalName="Customer_x0020_Name">
      <xsd:simpleType>
        <xsd:restriction base="dms:Text">
          <xsd:maxLength value="255"/>
        </xsd:restriction>
      </xsd:simpleType>
    </xsd:element>
    <xsd:element name="Financial_x0020_Code" ma:index="9" nillable="true" ma:displayName="Financial Code" ma:default="1000 - Contrat de performance " ma:internalName="Financial_x0020_Code">
      <xsd:simpleType>
        <xsd:restriction base="dms:Text">
          <xsd:maxLength value="255"/>
        </xsd:restriction>
      </xsd:simpleType>
    </xsd:element>
    <xsd:element name="ef252763ead0458587e46c9d57d506d1" ma:index="10" nillable="true" ma:taxonomy="true" ma:internalName="ef252763ead0458587e46c9d57d506d1" ma:taxonomyFieldName="Scheme" ma:displayName="Scheme" ma:default="2;#RDI Information|d37d10a7-8d8a-47f9-8539-432293cbdc51" ma:fieldId="{ef252763-ead0-4585-87e4-6c9d57d506d1}" ma:sspId="4659c5cd-61ef-40bf-b626-9eb16eb6bc8c" ma:termSetId="45de4c0c-8aa9-4487-b3af-e6ffbf80ce32" ma:anchorId="00000000-0000-0000-0000-000000000000" ma:open="false" ma:isKeyword="false">
      <xsd:complexType>
        <xsd:sequence>
          <xsd:element ref="pc:Terms" minOccurs="0" maxOccurs="1"/>
        </xsd:sequence>
      </xsd:complexType>
    </xsd:element>
    <xsd:element name="TaxCatchAll" ma:index="11" nillable="true" ma:displayName="Taxonomy Catch All Column" ma:hidden="true" ma:list="{f792efda-4de7-4ced-af86-34d39eea4c4c}" ma:internalName="TaxCatchAll" ma:showField="CatchAllData" ma:web="fb1953d1-0bde-4765-a197-1aa2000b5211">
      <xsd:complexType>
        <xsd:complexContent>
          <xsd:extension base="dms:MultiChoiceLookup">
            <xsd:sequence>
              <xsd:element name="Value" type="dms:Lookup" maxOccurs="unbounded" minOccurs="0" nillable="true"/>
            </xsd:sequence>
          </xsd:extension>
        </xsd:complexContent>
      </xsd:complexType>
    </xsd:element>
    <xsd:element name="TaxCatchAllLabel" ma:index="12" nillable="true" ma:displayName="Taxonomy Catch All Column1" ma:hidden="true" ma:list="{f792efda-4de7-4ced-af86-34d39eea4c4c}" ma:internalName="TaxCatchAllLabel" ma:readOnly="true" ma:showField="CatchAllDataLabel" ma:web="fb1953d1-0bde-4765-a197-1aa2000b5211">
      <xsd:complexType>
        <xsd:complexContent>
          <xsd:extension base="dms:MultiChoiceLookup">
            <xsd:sequence>
              <xsd:element name="Value" type="dms:Lookup" maxOccurs="unbounded" minOccurs="0" nillable="true"/>
            </xsd:sequence>
          </xsd:extension>
        </xsd:complexContent>
      </xsd:complexType>
    </xsd:element>
    <xsd:element name="g3d086bc86e44e86a4fe7b61c7d8fbba" ma:index="14" nillable="true" ma:taxonomy="true" ma:internalName="g3d086bc86e44e86a4fe7b61c7d8fbba" ma:taxonomyFieldName="Project_x0020_Type" ma:displayName="Project Type" ma:default="1;#National Funding|742d8dff-94e3-45fb-844f-c278f2006a54" ma:fieldId="{03d086bc-86e4-4e86-a4fe-7b61c7d8fbba}" ma:sspId="4659c5cd-61ef-40bf-b626-9eb16eb6bc8c" ma:termSetId="45de4c0c-8aa9-4487-b3af-e6ffbf80ce32"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DBBC808-4081-4FDE-AE49-F9F640B315C8}">
  <ds:schemaRefs>
    <ds:schemaRef ds:uri="http://schemas.microsoft.com/sharepoint/v3/contenttype/forms"/>
  </ds:schemaRefs>
</ds:datastoreItem>
</file>

<file path=customXml/itemProps2.xml><?xml version="1.0" encoding="utf-8"?>
<ds:datastoreItem xmlns:ds="http://schemas.openxmlformats.org/officeDocument/2006/customXml" ds:itemID="{88EAC364-CCD4-48B8-B76E-1668EC1A71DD}">
  <ds:schemaRefs>
    <ds:schemaRef ds:uri="6d797ff1-cdc0-4194-a446-2a5f07834c6e"/>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purl.org/dc/elements/1.1/"/>
    <ds:schemaRef ds:uri="http://schemas.microsoft.com/office/infopath/2007/PartnerControls"/>
    <ds:schemaRef ds:uri="http://www.w3.org/XML/1998/namespace"/>
    <ds:schemaRef ds:uri="http://purl.org/dc/dcmitype/"/>
  </ds:schemaRefs>
</ds:datastoreItem>
</file>

<file path=customXml/itemProps3.xml><?xml version="1.0" encoding="utf-8"?>
<ds:datastoreItem xmlns:ds="http://schemas.openxmlformats.org/officeDocument/2006/customXml" ds:itemID="{9C9F4256-30C4-4156-A31F-6D959D7E4F7C}">
  <ds:schemaRefs>
    <ds:schemaRef ds:uri="Microsoft.SharePoint.Taxonomy.ContentTypeSync"/>
  </ds:schemaRefs>
</ds:datastoreItem>
</file>

<file path=customXml/itemProps4.xml><?xml version="1.0" encoding="utf-8"?>
<ds:datastoreItem xmlns:ds="http://schemas.openxmlformats.org/officeDocument/2006/customXml" ds:itemID="{37AFCE2F-F201-431F-93DD-2232E71D3C1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d797ff1-cdc0-4194-a446-2a5f07834c6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22</vt:i4>
      </vt:variant>
      <vt:variant>
        <vt:lpstr>Named Ranges</vt:lpstr>
      </vt:variant>
      <vt:variant>
        <vt:i4>1</vt:i4>
      </vt:variant>
    </vt:vector>
  </HeadingPairs>
  <TitlesOfParts>
    <vt:vector size="23" baseType="lpstr">
      <vt:lpstr>PREFACE</vt:lpstr>
      <vt:lpstr>APPLICATION</vt:lpstr>
      <vt:lpstr>BUSINESS</vt:lpstr>
      <vt:lpstr>SME ANALYSIS</vt:lpstr>
      <vt:lpstr>PROJECT DESCRIPTION</vt:lpstr>
      <vt:lpstr>BALANCE SHEET (NEW LAYOUT) </vt:lpstr>
      <vt:lpstr>P&amp;L ACCOUNT (NEW LAYOUT) + STAF</vt:lpstr>
      <vt:lpstr>AFFIDAVIT</vt:lpstr>
      <vt:lpstr>REQUIRED SUPPORTING DOCUMENTS</vt:lpstr>
      <vt:lpstr>ORGANIGRAM</vt:lpstr>
      <vt:lpstr>BP - General note</vt:lpstr>
      <vt:lpstr>BP - Competition</vt:lpstr>
      <vt:lpstr>BP - Strategic plan</vt:lpstr>
      <vt:lpstr>BP - Risks</vt:lpstr>
      <vt:lpstr>BP - HR plan</vt:lpstr>
      <vt:lpstr>BP - Schedule of activities</vt:lpstr>
      <vt:lpstr>BP - Market size</vt:lpstr>
      <vt:lpstr>BP - Go2Market</vt:lpstr>
      <vt:lpstr>Monthly cash-flow</vt:lpstr>
      <vt:lpstr>Yearly cash-flow</vt:lpstr>
      <vt:lpstr>Sales and costs</vt:lpstr>
      <vt:lpstr>MODELE DE LETTRE DE DEMANDE </vt:lpstr>
      <vt:lpstr>'SME ANALYSIS'!Print_Area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Emma Grotz</dc:creator>
  <cp:lastModifiedBy>Sophie Dubois</cp:lastModifiedBy>
  <cp:lastPrinted>2018-10-16T11:47:58Z</cp:lastPrinted>
  <dcterms:created xsi:type="dcterms:W3CDTF">2016-02-01T13:13:59Z</dcterms:created>
  <dcterms:modified xsi:type="dcterms:W3CDTF">2019-01-30T09:45:59Z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0x010100BFEF1462A5D6D24ABF71E3796112B05C008156C2B687E54047B2CAD68C947D16A7</vt:lpwstr>
  </property>
  <property fmtid="{D5CDD505-2E9C-101B-9397-08002B2CF9AE}" pid="3" name="Project Type">
    <vt:lpwstr>1;#National Funding|742d8dff-94e3-45fb-844f-c278f2006a54</vt:lpwstr>
  </property>
  <property fmtid="{D5CDD505-2E9C-101B-9397-08002B2CF9AE}" pid="4" name="Scheme">
    <vt:lpwstr>2;#RDI Information|d37d10a7-8d8a-47f9-8539-432293cbdc51</vt:lpwstr>
  </property>
</Properties>
</file>