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9. Lignes directrices\Digitalisation des LD\Les ZIP's\préparation ZIP\RDI-R&amp;D_v1.1\"/>
    </mc:Choice>
  </mc:AlternateContent>
  <bookViews>
    <workbookView xWindow="0" yWindow="0" windowWidth="20235" windowHeight="7605"/>
  </bookViews>
  <sheets>
    <sheet name="Synthèse Financière" sheetId="3" r:id="rId1"/>
    <sheet name="Budget sans subvention" sheetId="5" r:id="rId2"/>
    <sheet name="GANTT" sheetId="7" r:id="rId3"/>
  </sheets>
  <definedNames>
    <definedName name="PeriodInPlan">GANTT!A$13=MEDIAN(GANTT!A$13,GANTT!$E1,GANTT!$E1+GANTT!$F1-1)</definedName>
    <definedName name="Plan">PeriodInPlan*(GANTT!$E1&gt;=0)</definedName>
    <definedName name="_xlnm.Print_Area" localSheetId="1">'Budget sans subvention'!$B$2:$Y$163</definedName>
    <definedName name="_xlnm.Print_Area" localSheetId="2">GANTT!$A$3:$AP$38</definedName>
    <definedName name="_xlnm.Print_Area" localSheetId="0">'Synthèse Financière'!$D$6:$Y$169</definedName>
  </definedNames>
  <calcPr calcId="162913"/>
</workbook>
</file>

<file path=xl/calcChain.xml><?xml version="1.0" encoding="utf-8"?>
<calcChain xmlns="http://schemas.openxmlformats.org/spreadsheetml/2006/main">
  <c r="M156" i="3" l="1"/>
  <c r="L157" i="5"/>
  <c r="I6" i="5" l="1"/>
  <c r="I12" i="7"/>
  <c r="BE68" i="7"/>
  <c r="BD68" i="7"/>
  <c r="BC68" i="7"/>
  <c r="BB68" i="7"/>
  <c r="BA68" i="7"/>
  <c r="AZ68" i="7"/>
  <c r="AY68" i="7"/>
  <c r="AX68" i="7"/>
  <c r="AW68" i="7"/>
  <c r="AV68" i="7"/>
  <c r="AU68" i="7"/>
  <c r="AT68" i="7"/>
  <c r="AS68" i="7"/>
  <c r="AR68" i="7"/>
  <c r="AQ68" i="7"/>
  <c r="AP68" i="7"/>
  <c r="AO68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BE67" i="7"/>
  <c r="BD67" i="7"/>
  <c r="BC67" i="7"/>
  <c r="BB67" i="7"/>
  <c r="BA67" i="7"/>
  <c r="AZ67" i="7"/>
  <c r="AY67" i="7"/>
  <c r="AX67" i="7"/>
  <c r="AW67" i="7"/>
  <c r="AV67" i="7"/>
  <c r="AU67" i="7"/>
  <c r="AT67" i="7"/>
  <c r="AS67" i="7"/>
  <c r="AR67" i="7"/>
  <c r="AQ67" i="7"/>
  <c r="AP67" i="7"/>
  <c r="AO67" i="7"/>
  <c r="AN67" i="7"/>
  <c r="AM67" i="7"/>
  <c r="AL67" i="7"/>
  <c r="AK67" i="7"/>
  <c r="AJ67" i="7"/>
  <c r="AI67" i="7"/>
  <c r="AH67" i="7"/>
  <c r="AG67" i="7"/>
  <c r="AF67" i="7"/>
  <c r="AE67" i="7"/>
  <c r="AD67" i="7"/>
  <c r="AC67" i="7"/>
  <c r="AB67" i="7"/>
  <c r="AA67" i="7"/>
  <c r="Z67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BE66" i="7"/>
  <c r="BD66" i="7"/>
  <c r="BC66" i="7"/>
  <c r="BB66" i="7"/>
  <c r="BA66" i="7"/>
  <c r="AZ66" i="7"/>
  <c r="AY66" i="7"/>
  <c r="AX66" i="7"/>
  <c r="AW66" i="7"/>
  <c r="AV66" i="7"/>
  <c r="AU66" i="7"/>
  <c r="AT66" i="7"/>
  <c r="AS66" i="7"/>
  <c r="AR66" i="7"/>
  <c r="AQ66" i="7"/>
  <c r="AP66" i="7"/>
  <c r="AO66" i="7"/>
  <c r="AN66" i="7"/>
  <c r="AM66" i="7"/>
  <c r="AL66" i="7"/>
  <c r="AK66" i="7"/>
  <c r="AJ66" i="7"/>
  <c r="AI66" i="7"/>
  <c r="AH66" i="7"/>
  <c r="AG66" i="7"/>
  <c r="AF66" i="7"/>
  <c r="AE66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BE65" i="7"/>
  <c r="BD65" i="7"/>
  <c r="BC65" i="7"/>
  <c r="BB65" i="7"/>
  <c r="BA65" i="7"/>
  <c r="AZ65" i="7"/>
  <c r="AY65" i="7"/>
  <c r="AX65" i="7"/>
  <c r="AW65" i="7"/>
  <c r="AV65" i="7"/>
  <c r="AU65" i="7"/>
  <c r="AT65" i="7"/>
  <c r="AS65" i="7"/>
  <c r="AR65" i="7"/>
  <c r="AQ65" i="7"/>
  <c r="AP65" i="7"/>
  <c r="AO65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BE64" i="7"/>
  <c r="BD64" i="7"/>
  <c r="BC64" i="7"/>
  <c r="BB64" i="7"/>
  <c r="BA64" i="7"/>
  <c r="AZ64" i="7"/>
  <c r="AY64" i="7"/>
  <c r="AX64" i="7"/>
  <c r="AW64" i="7"/>
  <c r="AV64" i="7"/>
  <c r="AU64" i="7"/>
  <c r="AT64" i="7"/>
  <c r="AS64" i="7"/>
  <c r="AR64" i="7"/>
  <c r="AQ64" i="7"/>
  <c r="AP64" i="7"/>
  <c r="AO64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BE63" i="7"/>
  <c r="BD63" i="7"/>
  <c r="BC63" i="7"/>
  <c r="BB63" i="7"/>
  <c r="BA63" i="7"/>
  <c r="AZ63" i="7"/>
  <c r="AY63" i="7"/>
  <c r="AX63" i="7"/>
  <c r="AW63" i="7"/>
  <c r="AV63" i="7"/>
  <c r="AU63" i="7"/>
  <c r="AT63" i="7"/>
  <c r="AS63" i="7"/>
  <c r="AR63" i="7"/>
  <c r="AQ63" i="7"/>
  <c r="AP63" i="7"/>
  <c r="AO63" i="7"/>
  <c r="AN63" i="7"/>
  <c r="AM63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BE56" i="7"/>
  <c r="BD56" i="7"/>
  <c r="BC56" i="7"/>
  <c r="BB56" i="7"/>
  <c r="BA56" i="7"/>
  <c r="AZ56" i="7"/>
  <c r="AY56" i="7"/>
  <c r="AX56" i="7"/>
  <c r="AW56" i="7"/>
  <c r="AV56" i="7"/>
  <c r="AU56" i="7"/>
  <c r="AT56" i="7"/>
  <c r="AS56" i="7"/>
  <c r="AR56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BE52" i="7"/>
  <c r="BD52" i="7"/>
  <c r="BC52" i="7"/>
  <c r="BB52" i="7"/>
  <c r="BA52" i="7"/>
  <c r="AZ52" i="7"/>
  <c r="AY52" i="7"/>
  <c r="AX52" i="7"/>
  <c r="AW52" i="7"/>
  <c r="AV52" i="7"/>
  <c r="AU52" i="7"/>
  <c r="AT52" i="7"/>
  <c r="AS52" i="7"/>
  <c r="AR52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M23" i="7"/>
  <c r="AL23" i="7"/>
  <c r="AK23" i="7"/>
  <c r="AJ23" i="7"/>
  <c r="AI23" i="7"/>
  <c r="AH23" i="7"/>
  <c r="AG23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O12" i="7"/>
  <c r="U12" i="7" s="1"/>
  <c r="AA12" i="7" s="1"/>
  <c r="AG12" i="7" s="1"/>
  <c r="AM12" i="7" s="1"/>
  <c r="AS12" i="7" s="1"/>
  <c r="AY12" i="7" s="1"/>
  <c r="BE12" i="7" s="1"/>
  <c r="E151" i="5" l="1"/>
  <c r="E138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85" i="5"/>
  <c r="D123" i="5"/>
  <c r="D12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O150" i="3" l="1"/>
  <c r="I137" i="3"/>
  <c r="H137" i="3"/>
  <c r="G137" i="3"/>
  <c r="F137" i="3"/>
  <c r="E137" i="3"/>
  <c r="Y98" i="3"/>
  <c r="Y93" i="3"/>
  <c r="Y94" i="3"/>
  <c r="Y95" i="3"/>
  <c r="Y96" i="3"/>
  <c r="Y97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85" i="3"/>
  <c r="Y84" i="3"/>
  <c r="F80" i="3"/>
  <c r="E80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Y79" i="3" l="1"/>
  <c r="Y70" i="3"/>
  <c r="W80" i="3" l="1"/>
  <c r="W137" i="3"/>
  <c r="W150" i="3"/>
  <c r="E8" i="5" l="1"/>
  <c r="D8" i="7" s="1"/>
  <c r="E7" i="5"/>
  <c r="D7" i="7" s="1"/>
  <c r="X151" i="5" l="1"/>
  <c r="W151" i="5"/>
  <c r="V151" i="5"/>
  <c r="U151" i="5"/>
  <c r="T151" i="5"/>
  <c r="S151" i="5"/>
  <c r="R151" i="5"/>
  <c r="Q151" i="5"/>
  <c r="P151" i="5"/>
  <c r="O151" i="5"/>
  <c r="N151" i="5"/>
  <c r="M151" i="5"/>
  <c r="L151" i="5"/>
  <c r="K151" i="5"/>
  <c r="J151" i="5"/>
  <c r="I151" i="5"/>
  <c r="H151" i="5"/>
  <c r="G151" i="5"/>
  <c r="F151" i="5"/>
  <c r="Y150" i="5"/>
  <c r="Y149" i="5"/>
  <c r="Y148" i="5"/>
  <c r="Y147" i="5"/>
  <c r="Y146" i="5"/>
  <c r="Y145" i="5"/>
  <c r="Y144" i="5"/>
  <c r="Y143" i="5"/>
  <c r="Y142" i="5"/>
  <c r="Y141" i="5"/>
  <c r="X138" i="5"/>
  <c r="W138" i="5"/>
  <c r="V138" i="5"/>
  <c r="U138" i="5"/>
  <c r="T138" i="5"/>
  <c r="S138" i="5"/>
  <c r="R138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Y138" i="5" s="1"/>
  <c r="Y137" i="5"/>
  <c r="Y136" i="5"/>
  <c r="Y135" i="5"/>
  <c r="Y134" i="5"/>
  <c r="Y133" i="5"/>
  <c r="Y132" i="5"/>
  <c r="Y131" i="5"/>
  <c r="Y130" i="5"/>
  <c r="Y129" i="5"/>
  <c r="Y128" i="5"/>
  <c r="Y94" i="5"/>
  <c r="D94" i="5"/>
  <c r="Y93" i="5"/>
  <c r="D93" i="5"/>
  <c r="Y92" i="5"/>
  <c r="D92" i="5"/>
  <c r="Y91" i="5"/>
  <c r="D91" i="5"/>
  <c r="Y90" i="5"/>
  <c r="D90" i="5"/>
  <c r="Y89" i="5"/>
  <c r="D89" i="5"/>
  <c r="Y88" i="5"/>
  <c r="D88" i="5"/>
  <c r="Y87" i="5"/>
  <c r="D87" i="5"/>
  <c r="Y86" i="5"/>
  <c r="D86" i="5"/>
  <c r="D85" i="5"/>
  <c r="X81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I81" i="5"/>
  <c r="H81" i="5"/>
  <c r="G81" i="5"/>
  <c r="F81" i="5"/>
  <c r="E81" i="5"/>
  <c r="Y80" i="5"/>
  <c r="D80" i="5"/>
  <c r="Y79" i="5"/>
  <c r="D79" i="5"/>
  <c r="Y78" i="5"/>
  <c r="D78" i="5"/>
  <c r="Y77" i="5"/>
  <c r="D77" i="5"/>
  <c r="Y76" i="5"/>
  <c r="D76" i="5"/>
  <c r="Y75" i="5"/>
  <c r="D75" i="5"/>
  <c r="Y74" i="5"/>
  <c r="D74" i="5"/>
  <c r="Y73" i="5"/>
  <c r="D73" i="5"/>
  <c r="Y72" i="5"/>
  <c r="D72" i="5"/>
  <c r="Y71" i="5"/>
  <c r="D71" i="5"/>
  <c r="I25" i="5"/>
  <c r="E82" i="5" l="1"/>
  <c r="H27" i="5"/>
  <c r="I27" i="5" s="1"/>
  <c r="H26" i="5"/>
  <c r="I26" i="5" s="1"/>
  <c r="H29" i="5"/>
  <c r="I29" i="5" s="1"/>
  <c r="H33" i="5"/>
  <c r="H35" i="5"/>
  <c r="I35" i="5" s="1"/>
  <c r="H36" i="5"/>
  <c r="I36" i="5" s="1"/>
  <c r="H48" i="5"/>
  <c r="I48" i="5" s="1"/>
  <c r="H55" i="5"/>
  <c r="I55" i="5" s="1"/>
  <c r="H39" i="5"/>
  <c r="I39" i="5" s="1"/>
  <c r="H62" i="5"/>
  <c r="I62" i="5" s="1"/>
  <c r="H46" i="5"/>
  <c r="I46" i="5" s="1"/>
  <c r="H61" i="5"/>
  <c r="I61" i="5" s="1"/>
  <c r="H45" i="5"/>
  <c r="I45" i="5" s="1"/>
  <c r="H43" i="5"/>
  <c r="I43" i="5" s="1"/>
  <c r="H65" i="5"/>
  <c r="I65" i="5" s="1"/>
  <c r="H37" i="5"/>
  <c r="I37" i="5" s="1"/>
  <c r="H40" i="5"/>
  <c r="I40" i="5" s="1"/>
  <c r="H51" i="5"/>
  <c r="I51" i="5" s="1"/>
  <c r="H60" i="5"/>
  <c r="I60" i="5" s="1"/>
  <c r="H58" i="5"/>
  <c r="I58" i="5" s="1"/>
  <c r="H42" i="5"/>
  <c r="I42" i="5" s="1"/>
  <c r="H57" i="5"/>
  <c r="I57" i="5" s="1"/>
  <c r="H41" i="5"/>
  <c r="I41" i="5" s="1"/>
  <c r="H44" i="5"/>
  <c r="I44" i="5" s="1"/>
  <c r="H49" i="5"/>
  <c r="I49" i="5" s="1"/>
  <c r="H64" i="5"/>
  <c r="I64" i="5" s="1"/>
  <c r="H63" i="5"/>
  <c r="I63" i="5" s="1"/>
  <c r="H47" i="5"/>
  <c r="I47" i="5" s="1"/>
  <c r="H52" i="5"/>
  <c r="I52" i="5" s="1"/>
  <c r="H54" i="5"/>
  <c r="I54" i="5" s="1"/>
  <c r="H38" i="5"/>
  <c r="I38" i="5" s="1"/>
  <c r="H53" i="5"/>
  <c r="I53" i="5" s="1"/>
  <c r="H56" i="5"/>
  <c r="I56" i="5" s="1"/>
  <c r="H59" i="5"/>
  <c r="I59" i="5" s="1"/>
  <c r="H50" i="5"/>
  <c r="I50" i="5" s="1"/>
  <c r="H28" i="5"/>
  <c r="I28" i="5" s="1"/>
  <c r="H30" i="5"/>
  <c r="I30" i="5" s="1"/>
  <c r="H32" i="5"/>
  <c r="I32" i="5" s="1"/>
  <c r="H34" i="5"/>
  <c r="I34" i="5" s="1"/>
  <c r="H31" i="5"/>
  <c r="I31" i="5" s="1"/>
  <c r="F20" i="5"/>
  <c r="F17" i="5"/>
  <c r="F21" i="5"/>
  <c r="F19" i="5"/>
  <c r="H19" i="5" s="1"/>
  <c r="F18" i="5"/>
  <c r="G18" i="5" s="1"/>
  <c r="F16" i="5"/>
  <c r="F82" i="5"/>
  <c r="F160" i="5"/>
  <c r="E160" i="5"/>
  <c r="F12" i="5"/>
  <c r="G12" i="5" s="1"/>
  <c r="F15" i="5"/>
  <c r="H15" i="5" s="1"/>
  <c r="F14" i="5"/>
  <c r="G14" i="5" s="1"/>
  <c r="F13" i="5"/>
  <c r="U82" i="5"/>
  <c r="R82" i="5"/>
  <c r="V82" i="5"/>
  <c r="Y151" i="5"/>
  <c r="J82" i="5"/>
  <c r="X82" i="5"/>
  <c r="N82" i="5"/>
  <c r="I33" i="5"/>
  <c r="K82" i="5"/>
  <c r="W82" i="5"/>
  <c r="I82" i="5"/>
  <c r="M82" i="5"/>
  <c r="Q82" i="5"/>
  <c r="G82" i="5"/>
  <c r="O82" i="5"/>
  <c r="S82" i="5"/>
  <c r="H82" i="5"/>
  <c r="L82" i="5"/>
  <c r="P82" i="5"/>
  <c r="T82" i="5"/>
  <c r="G160" i="5" l="1"/>
  <c r="L158" i="5" s="1"/>
  <c r="M158" i="5" s="1"/>
  <c r="Q125" i="5"/>
  <c r="Q153" i="5" s="1"/>
  <c r="S125" i="5"/>
  <c r="S153" i="5" s="1"/>
  <c r="H125" i="5"/>
  <c r="H153" i="5" s="1"/>
  <c r="X125" i="5"/>
  <c r="X153" i="5" s="1"/>
  <c r="M125" i="5"/>
  <c r="U125" i="5"/>
  <c r="U153" i="5" s="1"/>
  <c r="O125" i="5"/>
  <c r="O153" i="5" s="1"/>
  <c r="T125" i="5"/>
  <c r="T153" i="5" s="1"/>
  <c r="G125" i="5"/>
  <c r="W125" i="5"/>
  <c r="W153" i="5" s="1"/>
  <c r="L125" i="5"/>
  <c r="L153" i="5" s="1"/>
  <c r="I125" i="5"/>
  <c r="I153" i="5" s="1"/>
  <c r="R125" i="5"/>
  <c r="R153" i="5" s="1"/>
  <c r="K125" i="5"/>
  <c r="K153" i="5" s="1"/>
  <c r="P125" i="5"/>
  <c r="P153" i="5" s="1"/>
  <c r="V125" i="5"/>
  <c r="V153" i="5" s="1"/>
  <c r="E125" i="5"/>
  <c r="F159" i="5" s="1"/>
  <c r="N125" i="5"/>
  <c r="N153" i="5" s="1"/>
  <c r="F125" i="5"/>
  <c r="F153" i="5" s="1"/>
  <c r="J125" i="5"/>
  <c r="I66" i="5"/>
  <c r="M153" i="5"/>
  <c r="F156" i="5"/>
  <c r="E156" i="5"/>
  <c r="H14" i="5"/>
  <c r="H12" i="5"/>
  <c r="G19" i="5"/>
  <c r="G15" i="5"/>
  <c r="H18" i="5"/>
  <c r="H21" i="5"/>
  <c r="G21" i="5"/>
  <c r="H16" i="5"/>
  <c r="G16" i="5"/>
  <c r="G17" i="5"/>
  <c r="H17" i="5"/>
  <c r="Y82" i="5"/>
  <c r="H13" i="5"/>
  <c r="G13" i="5"/>
  <c r="H20" i="5"/>
  <c r="G20" i="5"/>
  <c r="G153" i="5" l="1"/>
  <c r="E159" i="5"/>
  <c r="G22" i="5"/>
  <c r="E153" i="5"/>
  <c r="Y125" i="5"/>
  <c r="J153" i="5"/>
  <c r="G156" i="5"/>
  <c r="L156" i="5" s="1"/>
  <c r="F157" i="5"/>
  <c r="E157" i="5"/>
  <c r="P150" i="3"/>
  <c r="Q150" i="3"/>
  <c r="R150" i="3"/>
  <c r="S150" i="3"/>
  <c r="T150" i="3"/>
  <c r="U150" i="3"/>
  <c r="V150" i="3"/>
  <c r="X150" i="3"/>
  <c r="O137" i="3"/>
  <c r="P137" i="3"/>
  <c r="Q137" i="3"/>
  <c r="R137" i="3"/>
  <c r="S137" i="3"/>
  <c r="T137" i="3"/>
  <c r="U137" i="3"/>
  <c r="V137" i="3"/>
  <c r="X137" i="3"/>
  <c r="G157" i="5" l="1"/>
  <c r="Y153" i="5"/>
  <c r="G159" i="5"/>
  <c r="M157" i="5" s="1"/>
  <c r="E158" i="5"/>
  <c r="F158" i="5"/>
  <c r="F161" i="5" s="1"/>
  <c r="M156" i="5"/>
  <c r="N150" i="3"/>
  <c r="M150" i="3"/>
  <c r="L150" i="3"/>
  <c r="K150" i="3"/>
  <c r="J150" i="3"/>
  <c r="I150" i="3"/>
  <c r="H150" i="3"/>
  <c r="G150" i="3"/>
  <c r="F150" i="3"/>
  <c r="E150" i="3"/>
  <c r="Y149" i="3"/>
  <c r="Y148" i="3"/>
  <c r="Y147" i="3"/>
  <c r="Y146" i="3"/>
  <c r="Y145" i="3"/>
  <c r="Y144" i="3"/>
  <c r="Y143" i="3"/>
  <c r="Y142" i="3"/>
  <c r="Y141" i="3"/>
  <c r="Y140" i="3"/>
  <c r="J137" i="3"/>
  <c r="K137" i="3"/>
  <c r="L137" i="3"/>
  <c r="M137" i="3"/>
  <c r="N137" i="3"/>
  <c r="Y127" i="3"/>
  <c r="Y136" i="3"/>
  <c r="Y135" i="3"/>
  <c r="Y134" i="3"/>
  <c r="Y133" i="3"/>
  <c r="Y132" i="3"/>
  <c r="Y131" i="3"/>
  <c r="Y130" i="3"/>
  <c r="Y129" i="3"/>
  <c r="Y128" i="3"/>
  <c r="Y150" i="3" l="1"/>
  <c r="Y137" i="3"/>
  <c r="G158" i="5"/>
  <c r="F159" i="3"/>
  <c r="E159" i="3"/>
  <c r="E161" i="5"/>
  <c r="G161" i="5" s="1"/>
  <c r="D84" i="3"/>
  <c r="H25" i="3" s="1"/>
  <c r="I25" i="3" s="1"/>
  <c r="H26" i="3" l="1"/>
  <c r="H53" i="3"/>
  <c r="I53" i="3" s="1"/>
  <c r="H61" i="3"/>
  <c r="I61" i="3" s="1"/>
  <c r="H44" i="3"/>
  <c r="I44" i="3" s="1"/>
  <c r="H41" i="3"/>
  <c r="I41" i="3" s="1"/>
  <c r="H51" i="3"/>
  <c r="I51" i="3" s="1"/>
  <c r="H35" i="3"/>
  <c r="I35" i="3" s="1"/>
  <c r="H59" i="3"/>
  <c r="I59" i="3" s="1"/>
  <c r="H42" i="3"/>
  <c r="I42" i="3" s="1"/>
  <c r="H62" i="3"/>
  <c r="I62" i="3" s="1"/>
  <c r="H36" i="3"/>
  <c r="I36" i="3" s="1"/>
  <c r="H43" i="3"/>
  <c r="I43" i="3" s="1"/>
  <c r="H50" i="3"/>
  <c r="I50" i="3" s="1"/>
  <c r="H54" i="3"/>
  <c r="I54" i="3" s="1"/>
  <c r="H49" i="3"/>
  <c r="I49" i="3" s="1"/>
  <c r="H39" i="3"/>
  <c r="I39" i="3" s="1"/>
  <c r="H46" i="3"/>
  <c r="I46" i="3" s="1"/>
  <c r="H37" i="3"/>
  <c r="I37" i="3" s="1"/>
  <c r="H57" i="3"/>
  <c r="I57" i="3" s="1"/>
  <c r="H40" i="3"/>
  <c r="I40" i="3" s="1"/>
  <c r="H64" i="3"/>
  <c r="I64" i="3" s="1"/>
  <c r="H47" i="3"/>
  <c r="I47" i="3" s="1"/>
  <c r="H58" i="3"/>
  <c r="I58" i="3" s="1"/>
  <c r="H55" i="3"/>
  <c r="I55" i="3" s="1"/>
  <c r="H38" i="3"/>
  <c r="I38" i="3" s="1"/>
  <c r="H52" i="3"/>
  <c r="I52" i="3" s="1"/>
  <c r="H60" i="3"/>
  <c r="I60" i="3" s="1"/>
  <c r="H45" i="3"/>
  <c r="I45" i="3" s="1"/>
  <c r="H48" i="3"/>
  <c r="I48" i="3" s="1"/>
  <c r="H56" i="3"/>
  <c r="I56" i="3" s="1"/>
  <c r="H63" i="3"/>
  <c r="I63" i="3" s="1"/>
  <c r="H160" i="5"/>
  <c r="H157" i="5"/>
  <c r="H156" i="5"/>
  <c r="H159" i="5"/>
  <c r="H161" i="5"/>
  <c r="H158" i="5"/>
  <c r="I24" i="3"/>
  <c r="H34" i="3"/>
  <c r="Y92" i="3"/>
  <c r="H33" i="3" s="1"/>
  <c r="Y91" i="3"/>
  <c r="H32" i="3" s="1"/>
  <c r="Y90" i="3"/>
  <c r="H31" i="3" s="1"/>
  <c r="Y89" i="3"/>
  <c r="Y88" i="3"/>
  <c r="H29" i="3" s="1"/>
  <c r="Y87" i="3"/>
  <c r="H28" i="3" s="1"/>
  <c r="Y86" i="3"/>
  <c r="H27" i="3" s="1"/>
  <c r="X80" i="3"/>
  <c r="V80" i="3"/>
  <c r="U80" i="3"/>
  <c r="T80" i="3"/>
  <c r="S80" i="3"/>
  <c r="R80" i="3"/>
  <c r="Q80" i="3"/>
  <c r="P80" i="3"/>
  <c r="O80" i="3"/>
  <c r="N80" i="3"/>
  <c r="D71" i="3"/>
  <c r="D72" i="3"/>
  <c r="D73" i="3"/>
  <c r="D74" i="3"/>
  <c r="D75" i="3"/>
  <c r="D76" i="3"/>
  <c r="D77" i="3"/>
  <c r="D78" i="3"/>
  <c r="D79" i="3"/>
  <c r="D70" i="3"/>
  <c r="M80" i="3"/>
  <c r="L80" i="3"/>
  <c r="K80" i="3"/>
  <c r="J80" i="3"/>
  <c r="I80" i="3"/>
  <c r="H80" i="3"/>
  <c r="G80" i="3"/>
  <c r="Y78" i="3"/>
  <c r="Y77" i="3"/>
  <c r="Y76" i="3"/>
  <c r="Y75" i="3"/>
  <c r="Y74" i="3"/>
  <c r="Y73" i="3"/>
  <c r="Y72" i="3"/>
  <c r="Y71" i="3"/>
  <c r="E81" i="3" l="1"/>
  <c r="H30" i="3"/>
  <c r="I30" i="3" s="1"/>
  <c r="F14" i="3"/>
  <c r="F15" i="3"/>
  <c r="F19" i="3"/>
  <c r="F12" i="3"/>
  <c r="G12" i="3" s="1"/>
  <c r="F16" i="3"/>
  <c r="F20" i="3"/>
  <c r="F13" i="3"/>
  <c r="G13" i="3" s="1"/>
  <c r="F17" i="3"/>
  <c r="F11" i="3"/>
  <c r="F18" i="3"/>
  <c r="W81" i="3"/>
  <c r="I31" i="3"/>
  <c r="I34" i="3"/>
  <c r="I33" i="3"/>
  <c r="I32" i="3"/>
  <c r="I26" i="3"/>
  <c r="L124" i="3" s="1"/>
  <c r="I27" i="3"/>
  <c r="I28" i="3"/>
  <c r="I29" i="3"/>
  <c r="X81" i="3"/>
  <c r="L81" i="3"/>
  <c r="I81" i="3"/>
  <c r="M81" i="3"/>
  <c r="S81" i="3"/>
  <c r="U81" i="3"/>
  <c r="F81" i="3"/>
  <c r="J81" i="3"/>
  <c r="H81" i="3"/>
  <c r="O81" i="3"/>
  <c r="Q81" i="3"/>
  <c r="G81" i="3"/>
  <c r="K81" i="3"/>
  <c r="N81" i="3"/>
  <c r="P81" i="3"/>
  <c r="R81" i="3"/>
  <c r="T81" i="3"/>
  <c r="V81" i="3"/>
  <c r="K124" i="3" l="1"/>
  <c r="N124" i="3"/>
  <c r="Q124" i="3"/>
  <c r="X124" i="3"/>
  <c r="H124" i="3"/>
  <c r="W124" i="3"/>
  <c r="G124" i="3"/>
  <c r="J124" i="3"/>
  <c r="M124" i="3"/>
  <c r="T124" i="3"/>
  <c r="S124" i="3"/>
  <c r="V124" i="3"/>
  <c r="F124" i="3"/>
  <c r="I124" i="3"/>
  <c r="P124" i="3"/>
  <c r="O124" i="3"/>
  <c r="R124" i="3"/>
  <c r="U124" i="3"/>
  <c r="E124" i="3"/>
  <c r="E152" i="3" s="1"/>
  <c r="E155" i="3"/>
  <c r="I65" i="3"/>
  <c r="G11" i="3"/>
  <c r="H11" i="3"/>
  <c r="Y81" i="3"/>
  <c r="F155" i="3"/>
  <c r="G16" i="3"/>
  <c r="H16" i="3"/>
  <c r="G20" i="3"/>
  <c r="H20" i="3"/>
  <c r="G14" i="3"/>
  <c r="H14" i="3"/>
  <c r="H12" i="3"/>
  <c r="G17" i="3"/>
  <c r="H17" i="3"/>
  <c r="G15" i="3"/>
  <c r="H15" i="3"/>
  <c r="G19" i="3"/>
  <c r="H13" i="3"/>
  <c r="G18" i="3"/>
  <c r="H18" i="3"/>
  <c r="F158" i="3" l="1"/>
  <c r="E158" i="3"/>
  <c r="Y124" i="3"/>
  <c r="G21" i="3"/>
  <c r="G155" i="3"/>
  <c r="F156" i="3"/>
  <c r="F157" i="3" s="1"/>
  <c r="U152" i="3" l="1"/>
  <c r="J152" i="3"/>
  <c r="Q152" i="3"/>
  <c r="H152" i="3"/>
  <c r="K152" i="3"/>
  <c r="R152" i="3"/>
  <c r="T152" i="3"/>
  <c r="F152" i="3"/>
  <c r="I152" i="3"/>
  <c r="L152" i="3"/>
  <c r="O152" i="3"/>
  <c r="N152" i="3"/>
  <c r="S152" i="3"/>
  <c r="G152" i="3"/>
  <c r="M152" i="3"/>
  <c r="P152" i="3"/>
  <c r="W152" i="3"/>
  <c r="V152" i="3"/>
  <c r="X152" i="3"/>
  <c r="E156" i="3"/>
  <c r="G159" i="3"/>
  <c r="M157" i="3" s="1"/>
  <c r="N157" i="3" s="1"/>
  <c r="Y152" i="3" l="1"/>
  <c r="G156" i="3"/>
  <c r="E157" i="3"/>
  <c r="E160" i="3" l="1"/>
  <c r="E183" i="3" s="1"/>
  <c r="G157" i="3"/>
  <c r="M155" i="3" l="1"/>
  <c r="N155" i="3" s="1"/>
  <c r="G169" i="3" l="1"/>
  <c r="H167" i="3" l="1"/>
  <c r="H163" i="3"/>
  <c r="H168" i="3"/>
  <c r="H166" i="3"/>
  <c r="H169" i="3"/>
  <c r="H164" i="3"/>
  <c r="H165" i="3"/>
  <c r="G158" i="3"/>
  <c r="Y156" i="3" l="1"/>
  <c r="N156" i="3"/>
  <c r="F160" i="3"/>
  <c r="F183" i="3" s="1"/>
  <c r="G183" i="3" s="1"/>
  <c r="G160" i="3" l="1"/>
  <c r="I169" i="3" l="1"/>
  <c r="J163" i="3"/>
  <c r="H183" i="3"/>
  <c r="H160" i="3"/>
  <c r="H155" i="3"/>
  <c r="H156" i="3"/>
  <c r="H158" i="3"/>
  <c r="H157" i="3"/>
  <c r="H159" i="3"/>
</calcChain>
</file>

<file path=xl/comments1.xml><?xml version="1.0" encoding="utf-8"?>
<comments xmlns="http://schemas.openxmlformats.org/spreadsheetml/2006/main">
  <authors>
    <author>Valaize Nicolas</author>
  </authors>
  <commentList>
    <comment ref="D70" authorId="0" shapeId="0">
      <text>
        <r>
          <rPr>
            <sz val="9"/>
            <color indexed="81"/>
            <rFont val="Tahoma"/>
            <family val="2"/>
          </rPr>
          <t xml:space="preserve">Au-delà de 10 collaborateurs impliqués, l'entreprise pourra présenter les coûts par catégorie de personnel
</t>
        </r>
      </text>
    </comment>
  </commentList>
</comments>
</file>

<file path=xl/sharedStrings.xml><?xml version="1.0" encoding="utf-8"?>
<sst xmlns="http://schemas.openxmlformats.org/spreadsheetml/2006/main" count="536" uniqueCount="189">
  <si>
    <t>Total</t>
  </si>
  <si>
    <t>exemple</t>
  </si>
  <si>
    <t>Investissement 1</t>
  </si>
  <si>
    <t>unités</t>
  </si>
  <si>
    <t>Coût d'acquisition unitaire (hors TVA)</t>
  </si>
  <si>
    <t>Matériel 1</t>
  </si>
  <si>
    <t>Matériel 2</t>
  </si>
  <si>
    <t>SYNTHESE FINANCIERE</t>
  </si>
  <si>
    <t>PLAN DE FINANCEMENT</t>
  </si>
  <si>
    <t>Total projet</t>
  </si>
  <si>
    <t>Recherche
industrielle</t>
  </si>
  <si>
    <t>Société:</t>
  </si>
  <si>
    <t>Nom du projet:</t>
  </si>
  <si>
    <t>% total</t>
  </si>
  <si>
    <t>Frais spéciaux 1</t>
  </si>
  <si>
    <t>Frais spéciaux 2</t>
  </si>
  <si>
    <t>WP1</t>
  </si>
  <si>
    <t>Nom du collaborateur</t>
  </si>
  <si>
    <t>Efforts (Homme-mois)</t>
  </si>
  <si>
    <t>WP2</t>
  </si>
  <si>
    <t>WP3</t>
  </si>
  <si>
    <t>WP4</t>
  </si>
  <si>
    <t>WP5</t>
  </si>
  <si>
    <t>WP6</t>
  </si>
  <si>
    <t>WP7</t>
  </si>
  <si>
    <t>WP8</t>
  </si>
  <si>
    <t>WP9</t>
  </si>
  <si>
    <t>WP10</t>
  </si>
  <si>
    <t>WP11</t>
  </si>
  <si>
    <t>WP12</t>
  </si>
  <si>
    <t>WP13</t>
  </si>
  <si>
    <t>WP14</t>
  </si>
  <si>
    <t>WP15</t>
  </si>
  <si>
    <t>WP16</t>
  </si>
  <si>
    <t>Salaire mensuel brut</t>
  </si>
  <si>
    <t>Salaires mensuels bruts</t>
  </si>
  <si>
    <t>Coût total</t>
  </si>
  <si>
    <t>WP17</t>
  </si>
  <si>
    <t>WP18</t>
  </si>
  <si>
    <t>WP19</t>
  </si>
  <si>
    <t>WP20</t>
  </si>
  <si>
    <t>Nom/catégorie du collaborateur 6</t>
  </si>
  <si>
    <t>Nom/catégorie du collaborateur 7</t>
  </si>
  <si>
    <t>Nom/catégorie du collaborateur 8</t>
  </si>
  <si>
    <t>Nom/catégorie du collaborateur 9</t>
  </si>
  <si>
    <t>Nom/catégorie du collaborateur 10</t>
  </si>
  <si>
    <t>Total efforts (Homme-mois)</t>
  </si>
  <si>
    <t>Investissement 2</t>
  </si>
  <si>
    <t>Investissement 3</t>
  </si>
  <si>
    <t>Investissement 4</t>
  </si>
  <si>
    <t>Investissement 5</t>
  </si>
  <si>
    <t>Investissement 6</t>
  </si>
  <si>
    <t>Investissement 7</t>
  </si>
  <si>
    <t>Investissement 8</t>
  </si>
  <si>
    <t>Investissement 9</t>
  </si>
  <si>
    <t>Investissement 10</t>
  </si>
  <si>
    <t>Durée d'amortissement (années)</t>
  </si>
  <si>
    <t>Matériel 3</t>
  </si>
  <si>
    <t>Matériel 4</t>
  </si>
  <si>
    <t>Matériel 5</t>
  </si>
  <si>
    <t>Matériel 6</t>
  </si>
  <si>
    <t>Matériel 7</t>
  </si>
  <si>
    <t>Matériel 8</t>
  </si>
  <si>
    <t>Matériel 9</t>
  </si>
  <si>
    <t>Matériel 10</t>
  </si>
  <si>
    <t>Réserves</t>
  </si>
  <si>
    <t>Cash-flow disponibles</t>
  </si>
  <si>
    <t>Prêt actionnaires</t>
  </si>
  <si>
    <t>Total financement de la part de l'entreprise</t>
  </si>
  <si>
    <t>Au-delà de 10: présenter par catégorie de personnel.</t>
  </si>
  <si>
    <t>Total frais spéciaux liés au projet</t>
  </si>
  <si>
    <t>Work Packages</t>
  </si>
  <si>
    <t>Frais spéciaux 3</t>
  </si>
  <si>
    <t>Frais spéciaux 4</t>
  </si>
  <si>
    <t>Frais spéciaux 5</t>
  </si>
  <si>
    <t>Frais spéciaux 6</t>
  </si>
  <si>
    <t>Frais spéciaux 7</t>
  </si>
  <si>
    <t>Frais spéciaux 8</t>
  </si>
  <si>
    <t>Frais spéciaux 9</t>
  </si>
  <si>
    <t>Frais spéciaux 10</t>
  </si>
  <si>
    <t>Au-delà de 10: présenter par catégorie.</t>
  </si>
  <si>
    <t>Nom/catégorie du collaborateur 1</t>
  </si>
  <si>
    <t>Nom/catégorie du collaborateur 2</t>
  </si>
  <si>
    <t>Nom/catégorie du collaborateur 3</t>
  </si>
  <si>
    <t>Nom/catégorie du collaborateur 4</t>
  </si>
  <si>
    <t>Nom/catégorie du collaborateur 5</t>
  </si>
  <si>
    <t>Durée d'utilisation (mois)</t>
  </si>
  <si>
    <t>Développement expérimental</t>
  </si>
  <si>
    <t>Total frais de personnel</t>
  </si>
  <si>
    <t>frais de personnel</t>
  </si>
  <si>
    <t>charges sociales patronales (20%)</t>
  </si>
  <si>
    <t>Type de recherche du WP:</t>
  </si>
  <si>
    <t>Développement Expérimental</t>
  </si>
  <si>
    <t>Recherche Industrielle</t>
  </si>
  <si>
    <t>Budget Contrefactuel</t>
  </si>
  <si>
    <t>UNIQUEMENT GRANDES ENTREPRISES // NE CONCERNE PAS LES PME</t>
  </si>
  <si>
    <t>Si le projet n'est pas financé sur fonds propres, en préciser l'origine:</t>
  </si>
  <si>
    <t>Montant (€)</t>
  </si>
  <si>
    <t>Augmentation de capital (numéraire)</t>
  </si>
  <si>
    <t>Vérification de l'exactitude des données fournies</t>
  </si>
  <si>
    <t>Test Frais de personnel</t>
  </si>
  <si>
    <t>Test Frais spéciaux</t>
  </si>
  <si>
    <t xml:space="preserve">Total Coût Work Package </t>
  </si>
  <si>
    <t>Investissement 11</t>
  </si>
  <si>
    <t>Investissement 12</t>
  </si>
  <si>
    <t>Investissement 13</t>
  </si>
  <si>
    <t>Investissement 14</t>
  </si>
  <si>
    <t>Investissement 15</t>
  </si>
  <si>
    <t>Investissement 16</t>
  </si>
  <si>
    <t>Investissement 17</t>
  </si>
  <si>
    <t>Investissement 18</t>
  </si>
  <si>
    <t>Investissement 19</t>
  </si>
  <si>
    <t>Investissement 20</t>
  </si>
  <si>
    <t>Investissement 21</t>
  </si>
  <si>
    <t>Investissement 22</t>
  </si>
  <si>
    <t>Investissement 23</t>
  </si>
  <si>
    <t>Investissement 24</t>
  </si>
  <si>
    <t>Investissement 25</t>
  </si>
  <si>
    <t>Investissement 26</t>
  </si>
  <si>
    <t>Investissement 27</t>
  </si>
  <si>
    <t>Investissement 28</t>
  </si>
  <si>
    <t>Investissement 29</t>
  </si>
  <si>
    <t>Investissement 30</t>
  </si>
  <si>
    <t>Investissement 31</t>
  </si>
  <si>
    <t>Investissement 32</t>
  </si>
  <si>
    <t>Investissement 33</t>
  </si>
  <si>
    <t>Investissement 34</t>
  </si>
  <si>
    <t>Investissement 35</t>
  </si>
  <si>
    <t>Investissement 36</t>
  </si>
  <si>
    <t>Investissement 37</t>
  </si>
  <si>
    <t>Investissement 38</t>
  </si>
  <si>
    <t>Investissement 39</t>
  </si>
  <si>
    <t>Investissement 40</t>
  </si>
  <si>
    <t>Remplir uniquement les cellules colorées.</t>
  </si>
  <si>
    <t>Total Coûts Work Package</t>
  </si>
  <si>
    <t>Devise: EUR</t>
  </si>
  <si>
    <t>Au-delà de 15: présenter par catégorie de personnel.</t>
  </si>
  <si>
    <t>Crédit</t>
  </si>
  <si>
    <t>frais généraux additionnels (25%)</t>
  </si>
  <si>
    <t>frais spéciaux *</t>
  </si>
  <si>
    <r>
      <t>frais spéciaux</t>
    </r>
    <r>
      <rPr>
        <b/>
        <sz val="11"/>
        <rFont val="Calibri"/>
        <family val="2"/>
        <scheme val="minor"/>
      </rPr>
      <t xml:space="preserve"> *</t>
    </r>
  </si>
  <si>
    <r>
      <t xml:space="preserve">(*) Frais spéciaux: </t>
    </r>
    <r>
      <rPr>
        <sz val="11"/>
        <rFont val="Calibri"/>
        <family val="2"/>
      </rPr>
      <t>les coûts de la recherche contractuelle ou de services de recherche, des connaissances et des brevets achetés ou pris sous licence auprès de sources extérieures à des conditions de pleine concurrence, ainsi que les coûts des services de conseil et des services équivalents utilisés exclusivement aux fins du projet ou programme.</t>
    </r>
  </si>
  <si>
    <t>(*) Frais spéciaux: les coûts de la recherche contractuelle ou de services de recherche, des connaissances et des brevets achetés ou pris sous licence auprès de sources extérieures à des conditions de pleine concurrence, ainsi que les coûts des services de conseil et des services équivalents utilisés exclusivement aux fins du projet ou programme.</t>
  </si>
  <si>
    <t>Budget Contrefactuel - RED (calculé dans l'hypothèse de ne pas recevoir la subvention)</t>
  </si>
  <si>
    <t>Work package</t>
  </si>
  <si>
    <t>Description</t>
  </si>
  <si>
    <t>1.1</t>
  </si>
  <si>
    <t>1.2</t>
  </si>
  <si>
    <t>1.3</t>
  </si>
  <si>
    <t>Report</t>
  </si>
  <si>
    <t>1.4</t>
  </si>
  <si>
    <t>1.5</t>
  </si>
  <si>
    <t>2.1</t>
  </si>
  <si>
    <t>2.2</t>
  </si>
  <si>
    <t>2.3</t>
  </si>
  <si>
    <t>2,3,1</t>
  </si>
  <si>
    <t>2.4</t>
  </si>
  <si>
    <t>2.5</t>
  </si>
  <si>
    <t>Activité</t>
  </si>
  <si>
    <t>durée du WP 
(en mois)</t>
  </si>
  <si>
    <t>mois livraison du délivrable</t>
  </si>
  <si>
    <t>mois de 
début WP</t>
  </si>
  <si>
    <t>Delivrable (=DL)</t>
  </si>
  <si>
    <t>Titre WP1</t>
  </si>
  <si>
    <t>date début :</t>
  </si>
  <si>
    <t>Activité WP 1.1</t>
  </si>
  <si>
    <t>Description activité 1.1</t>
  </si>
  <si>
    <t>Utilisation
(mois)</t>
  </si>
  <si>
    <t>Coût total (coût d'amortissement * unités * utilisation)</t>
  </si>
  <si>
    <t xml:space="preserve">
Il faut remplir uniquement les cellules colorées des colonnes A à H</t>
  </si>
  <si>
    <t xml:space="preserve">Synthèse Financière - Projet de recherche-développement
</t>
  </si>
  <si>
    <t xml:space="preserve">Veuillez annexer le cas échéant une offre d'un établissement bancaire pour le financement du projet dans les pièces à joindre sous "ajouter un justificatif". </t>
  </si>
  <si>
    <t xml:space="preserve">   Le montant total du plan de financement doit correspondre au montant total du projet d'investissement</t>
  </si>
  <si>
    <t>Autres (à préciser)</t>
  </si>
  <si>
    <t>Aide d'Etat maximale demandée (EUR)</t>
  </si>
  <si>
    <t>Bonus de collaboration maximal demandé (en %)</t>
  </si>
  <si>
    <t xml:space="preserve">Taux d'aide d'Etat maximal demandé (en %) </t>
  </si>
  <si>
    <t>Frais spéciaux (eg: recherche contractuelle, services de conseil, brevets, services équivalents)</t>
  </si>
  <si>
    <t xml:space="preserve">Le présent document est à compléter et à joindre à la démarche de demande d’aide à la  R&amp;Dsur  MyGuichet.lu sous pièces à joindre. </t>
  </si>
  <si>
    <t>Veuillez introduire les montants  par type de coûts dans la démarche Myguichet en cas de déclaration synthétique</t>
  </si>
  <si>
    <t xml:space="preserve">Coûts d'amortissement des intruments/ équipements liés au projet </t>
  </si>
  <si>
    <t>Total Coûts d'amortissement des intruments/ équipements liés au projet</t>
  </si>
  <si>
    <t>Coûts des instruments / équipements matériels liés au projet non amortissables</t>
  </si>
  <si>
    <t>Total des coûts des instruments / équipements matériels liés au projet non amortissables</t>
  </si>
  <si>
    <t>Coûts des instruments et du matériel</t>
  </si>
  <si>
    <t>Test instruments et matériel</t>
  </si>
  <si>
    <t>Test Instruments et matériel</t>
  </si>
  <si>
    <t>Total coûts d'amortissement des intruments/ équipements liés au projet</t>
  </si>
  <si>
    <t>Subvention en capital maximale demandée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</si>
</sst>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#,##0\ &quot;€&quot;"/>
    <numFmt numFmtId="166" formatCode="#,##0.0"/>
    <numFmt numFmtId="167" formatCode="_-* #,##0.00\ [$€-40C]_-;\-* #,##0.00\ [$€-40C]_-;_-* &quot;-&quot;??\ [$€-40C]_-;_-@_-"/>
    <numFmt numFmtId="168" formatCode="_-[$€-2]\ * #,##0.00_-;\-[$€-2]\ * #,##0.00_-;_-[$€-2]\ * &quot;-&quot;??_-;_-@_-"/>
    <numFmt numFmtId="169" formatCode="0.0%"/>
    <numFmt numFmtId="170" formatCode="_([$€-2]\ * #,##0.00_);_([$€-2]\ * \(#,##0.00\);_([$€-2]\ * &quot;-&quot;??_);_(@_)"/>
    <numFmt numFmtId="171" formatCode="[$-F800]dddd\,\ mmmm\ dd\,\ yyyy"/>
    <numFmt numFmtId="172" formatCode="0.0"/>
    <numFmt numFmtId="173" formatCode="dd/mm/yyyy;@"/>
    <numFmt numFmtId="174" formatCode="[$-140C]d\ mmmm\ yyyy;@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  <scheme val="minor"/>
    </font>
    <font>
      <b/>
      <sz val="14"/>
      <name val="Calibri"/>
      <family val="2"/>
    </font>
    <font>
      <sz val="22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</font>
    <font>
      <b/>
      <sz val="11"/>
      <color theme="6"/>
      <name val="Calibri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9" tint="-0.249977111117893"/>
      <name val="Calibri"/>
      <family val="2"/>
      <scheme val="minor"/>
    </font>
    <font>
      <sz val="18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1"/>
      <name val="Calibri"/>
      <family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9" tint="-0.24997711111789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6" borderId="0" applyNumberFormat="0" applyBorder="0" applyAlignment="0" applyProtection="0"/>
    <xf numFmtId="0" fontId="20" fillId="0" borderId="0" applyNumberFormat="0" applyFill="0" applyBorder="0" applyProtection="0">
      <alignment horizontal="center" vertical="center"/>
    </xf>
    <xf numFmtId="0" fontId="21" fillId="0" borderId="0" applyFill="0" applyBorder="0" applyProtection="0">
      <alignment horizontal="left" wrapText="1"/>
    </xf>
    <xf numFmtId="0" fontId="22" fillId="0" borderId="0" applyFill="0" applyProtection="0">
      <alignment horizontal="left"/>
    </xf>
    <xf numFmtId="0" fontId="22" fillId="0" borderId="0" applyFill="0" applyBorder="0" applyProtection="0">
      <alignment horizontal="center" wrapText="1"/>
    </xf>
    <xf numFmtId="3" fontId="22" fillId="0" borderId="40" applyFill="0" applyProtection="0">
      <alignment horizontal="center"/>
    </xf>
  </cellStyleXfs>
  <cellXfs count="364">
    <xf numFmtId="0" fontId="0" fillId="0" borderId="0" xfId="0"/>
    <xf numFmtId="3" fontId="6" fillId="2" borderId="0" xfId="0" applyNumberFormat="1" applyFont="1" applyFill="1" applyProtection="1">
      <protection locked="0"/>
    </xf>
    <xf numFmtId="0" fontId="6" fillId="0" borderId="0" xfId="0" applyFont="1" applyProtection="1">
      <protection locked="0"/>
    </xf>
    <xf numFmtId="3" fontId="2" fillId="2" borderId="0" xfId="0" applyNumberFormat="1" applyFont="1" applyFill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9" fontId="2" fillId="3" borderId="9" xfId="1" applyFont="1" applyFill="1" applyBorder="1" applyAlignment="1" applyProtection="1">
      <alignment horizontal="center"/>
      <protection locked="0"/>
    </xf>
    <xf numFmtId="168" fontId="2" fillId="3" borderId="9" xfId="3" applyNumberFormat="1" applyFont="1" applyFill="1" applyBorder="1" applyAlignment="1" applyProtection="1">
      <alignment horizontal="center"/>
      <protection locked="0"/>
    </xf>
    <xf numFmtId="2" fontId="3" fillId="2" borderId="5" xfId="1" applyNumberFormat="1" applyFont="1" applyFill="1" applyBorder="1" applyAlignment="1" applyProtection="1">
      <alignment horizontal="right" indent="1"/>
      <protection locked="0"/>
    </xf>
    <xf numFmtId="168" fontId="3" fillId="2" borderId="0" xfId="3" applyNumberFormat="1" applyFont="1" applyFill="1" applyBorder="1" applyAlignment="1" applyProtection="1">
      <alignment horizontal="center"/>
      <protection locked="0"/>
    </xf>
    <xf numFmtId="2" fontId="2" fillId="2" borderId="9" xfId="3" applyNumberFormat="1" applyFont="1" applyFill="1" applyBorder="1" applyAlignment="1" applyProtection="1">
      <alignment horizontal="center"/>
      <protection locked="0"/>
    </xf>
    <xf numFmtId="167" fontId="6" fillId="2" borderId="0" xfId="0" applyNumberFormat="1" applyFont="1" applyFill="1" applyBorder="1" applyAlignment="1" applyProtection="1">
      <alignment horizontal="center"/>
      <protection locked="0"/>
    </xf>
    <xf numFmtId="9" fontId="2" fillId="2" borderId="0" xfId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center"/>
      <protection locked="0"/>
    </xf>
    <xf numFmtId="168" fontId="3" fillId="2" borderId="5" xfId="4" applyNumberFormat="1" applyFont="1" applyFill="1" applyBorder="1" applyAlignment="1" applyProtection="1">
      <alignment horizontal="right" indent="1"/>
      <protection locked="0"/>
    </xf>
    <xf numFmtId="4" fontId="2" fillId="3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3" fontId="2" fillId="2" borderId="0" xfId="0" applyNumberFormat="1" applyFont="1" applyFill="1" applyBorder="1" applyProtection="1">
      <protection locked="0"/>
    </xf>
    <xf numFmtId="3" fontId="3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Border="1" applyAlignment="1" applyProtection="1">
      <alignment horizontal="left" indent="1"/>
      <protection locked="0"/>
    </xf>
    <xf numFmtId="3" fontId="3" fillId="2" borderId="0" xfId="0" applyNumberFormat="1" applyFont="1" applyFill="1" applyAlignment="1" applyProtection="1">
      <alignment horizontal="right" indent="1"/>
      <protection locked="0"/>
    </xf>
    <xf numFmtId="3" fontId="3" fillId="2" borderId="1" xfId="0" applyNumberFormat="1" applyFont="1" applyFill="1" applyBorder="1" applyAlignment="1" applyProtection="1">
      <alignment horizontal="left" indent="1"/>
      <protection locked="0"/>
    </xf>
    <xf numFmtId="3" fontId="2" fillId="2" borderId="2" xfId="0" applyNumberFormat="1" applyFont="1" applyFill="1" applyBorder="1" applyAlignment="1" applyProtection="1">
      <alignment horizontal="center"/>
      <protection locked="0"/>
    </xf>
    <xf numFmtId="3" fontId="2" fillId="2" borderId="3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right" indent="1"/>
      <protection locked="0"/>
    </xf>
    <xf numFmtId="3" fontId="2" fillId="2" borderId="0" xfId="0" applyNumberFormat="1" applyFont="1" applyFill="1" applyAlignment="1" applyProtection="1">
      <alignment horizontal="right" indent="1"/>
      <protection locked="0"/>
    </xf>
    <xf numFmtId="3" fontId="3" fillId="2" borderId="4" xfId="0" applyNumberFormat="1" applyFont="1" applyFill="1" applyBorder="1" applyAlignment="1" applyProtection="1">
      <alignment horizontal="left" indent="1"/>
      <protection locked="0"/>
    </xf>
    <xf numFmtId="166" fontId="3" fillId="2" borderId="0" xfId="0" applyNumberFormat="1" applyFont="1" applyFill="1" applyBorder="1" applyAlignment="1" applyProtection="1">
      <alignment horizontal="center"/>
      <protection locked="0"/>
    </xf>
    <xf numFmtId="3" fontId="3" fillId="2" borderId="6" xfId="0" applyNumberFormat="1" applyFont="1" applyFill="1" applyBorder="1" applyAlignment="1" applyProtection="1">
      <alignment horizontal="left" indent="1"/>
      <protection locked="0"/>
    </xf>
    <xf numFmtId="166" fontId="2" fillId="2" borderId="7" xfId="0" applyNumberFormat="1" applyFont="1" applyFill="1" applyBorder="1" applyAlignment="1" applyProtection="1">
      <alignment horizontal="center"/>
      <protection locked="0"/>
    </xf>
    <xf numFmtId="166" fontId="3" fillId="2" borderId="7" xfId="0" applyNumberFormat="1" applyFont="1" applyFill="1" applyBorder="1" applyAlignment="1" applyProtection="1">
      <alignment horizontal="right"/>
      <protection locked="0"/>
    </xf>
    <xf numFmtId="166" fontId="2" fillId="2" borderId="0" xfId="0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left" indent="1"/>
      <protection locked="0"/>
    </xf>
    <xf numFmtId="166" fontId="3" fillId="2" borderId="0" xfId="0" applyNumberFormat="1" applyFont="1" applyFill="1" applyBorder="1" applyAlignment="1" applyProtection="1">
      <alignment horizontal="right"/>
      <protection locked="0"/>
    </xf>
    <xf numFmtId="3" fontId="2" fillId="2" borderId="0" xfId="0" applyNumberFormat="1" applyFont="1" applyFill="1" applyAlignment="1" applyProtection="1">
      <alignment vertical="center"/>
      <protection locked="0"/>
    </xf>
    <xf numFmtId="3" fontId="3" fillId="2" borderId="1" xfId="0" applyNumberFormat="1" applyFont="1" applyFill="1" applyBorder="1" applyAlignment="1" applyProtection="1">
      <alignment horizontal="left" vertical="center"/>
      <protection locked="0"/>
    </xf>
    <xf numFmtId="3" fontId="3" fillId="2" borderId="18" xfId="0" applyNumberFormat="1" applyFont="1" applyFill="1" applyBorder="1" applyAlignment="1" applyProtection="1">
      <alignment horizontal="center" vertical="center"/>
      <protection locked="0"/>
    </xf>
    <xf numFmtId="3" fontId="3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3" fontId="3" fillId="2" borderId="0" xfId="0" applyNumberFormat="1" applyFont="1" applyFill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3" fontId="2" fillId="2" borderId="0" xfId="0" applyNumberFormat="1" applyFont="1" applyFill="1" applyAlignment="1" applyProtection="1">
      <protection locked="0"/>
    </xf>
    <xf numFmtId="3" fontId="3" fillId="2" borderId="4" xfId="0" applyNumberFormat="1" applyFont="1" applyFill="1" applyBorder="1" applyAlignment="1" applyProtection="1">
      <alignment horizontal="left"/>
      <protection locked="0"/>
    </xf>
    <xf numFmtId="165" fontId="2" fillId="2" borderId="5" xfId="1" applyNumberFormat="1" applyFont="1" applyFill="1" applyBorder="1" applyAlignment="1" applyProtection="1">
      <alignment horizontal="right"/>
      <protection locked="0"/>
    </xf>
    <xf numFmtId="0" fontId="2" fillId="2" borderId="0" xfId="0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168" fontId="3" fillId="2" borderId="0" xfId="0" applyNumberFormat="1" applyFont="1" applyFill="1" applyBorder="1" applyAlignment="1" applyProtection="1">
      <alignment horizontal="center"/>
      <protection locked="0"/>
    </xf>
    <xf numFmtId="10" fontId="2" fillId="2" borderId="0" xfId="1" applyNumberFormat="1" applyFont="1" applyFill="1" applyProtection="1">
      <protection locked="0"/>
    </xf>
    <xf numFmtId="168" fontId="3" fillId="2" borderId="0" xfId="0" applyNumberFormat="1" applyFont="1" applyFill="1" applyBorder="1" applyAlignment="1" applyProtection="1">
      <alignment horizontal="center" wrapText="1"/>
      <protection locked="0"/>
    </xf>
    <xf numFmtId="3" fontId="2" fillId="2" borderId="7" xfId="0" applyNumberFormat="1" applyFont="1" applyFill="1" applyBorder="1" applyAlignment="1" applyProtection="1">
      <alignment horizontal="center"/>
      <protection locked="0"/>
    </xf>
    <xf numFmtId="165" fontId="3" fillId="2" borderId="8" xfId="0" applyNumberFormat="1" applyFont="1" applyFill="1" applyBorder="1" applyAlignment="1" applyProtection="1">
      <alignment horizontal="right" indent="1"/>
      <protection locked="0"/>
    </xf>
    <xf numFmtId="3" fontId="2" fillId="2" borderId="0" xfId="0" applyNumberFormat="1" applyFont="1" applyFill="1" applyAlignment="1" applyProtection="1">
      <alignment horizontal="center"/>
      <protection locked="0"/>
    </xf>
    <xf numFmtId="3" fontId="3" fillId="2" borderId="0" xfId="0" applyNumberFormat="1" applyFont="1" applyFill="1" applyProtection="1">
      <protection locked="0"/>
    </xf>
    <xf numFmtId="3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2" xfId="0" applyNumberFormat="1" applyFont="1" applyFill="1" applyBorder="1" applyAlignment="1" applyProtection="1">
      <alignment horizontal="center" vertical="center"/>
      <protection locked="0"/>
    </xf>
    <xf numFmtId="3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2" fillId="2" borderId="0" xfId="0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2" borderId="7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Alignment="1" applyProtection="1">
      <alignment horizontal="right" vertical="top" wrapText="1"/>
      <protection locked="0"/>
    </xf>
    <xf numFmtId="3" fontId="7" fillId="0" borderId="1" xfId="0" applyNumberFormat="1" applyFont="1" applyBorder="1" applyAlignment="1" applyProtection="1">
      <alignment horizontal="left" vertical="center" wrapText="1" indent="1"/>
      <protection locked="0"/>
    </xf>
    <xf numFmtId="3" fontId="11" fillId="0" borderId="2" xfId="0" applyNumberFormat="1" applyFont="1" applyBorder="1" applyAlignment="1" applyProtection="1">
      <alignment horizontal="center" vertical="center" wrapText="1"/>
      <protection locked="0"/>
    </xf>
    <xf numFmtId="3" fontId="12" fillId="0" borderId="2" xfId="0" applyNumberFormat="1" applyFont="1" applyBorder="1" applyAlignment="1" applyProtection="1">
      <alignment horizontal="center" vertical="center" wrapText="1"/>
      <protection locked="0"/>
    </xf>
    <xf numFmtId="3" fontId="5" fillId="0" borderId="2" xfId="0" applyNumberFormat="1" applyFont="1" applyBorder="1" applyAlignment="1" applyProtection="1">
      <alignment horizontal="center" vertical="center" wrapText="1"/>
      <protection locked="0"/>
    </xf>
    <xf numFmtId="3" fontId="5" fillId="0" borderId="3" xfId="0" applyNumberFormat="1" applyFont="1" applyBorder="1" applyAlignment="1" applyProtection="1">
      <alignment horizontal="center" vertical="center" wrapText="1"/>
      <protection locked="0"/>
    </xf>
    <xf numFmtId="3" fontId="4" fillId="0" borderId="4" xfId="0" applyNumberFormat="1" applyFont="1" applyBorder="1" applyAlignment="1" applyProtection="1">
      <alignment horizontal="left" vertical="top" wrapText="1" indent="1"/>
      <protection locked="0"/>
    </xf>
    <xf numFmtId="165" fontId="2" fillId="0" borderId="0" xfId="0" applyNumberFormat="1" applyFont="1" applyBorder="1" applyAlignment="1" applyProtection="1">
      <alignment horizontal="right" indent="1"/>
      <protection locked="0"/>
    </xf>
    <xf numFmtId="165" fontId="4" fillId="0" borderId="0" xfId="0" applyNumberFormat="1" applyFont="1" applyBorder="1" applyAlignment="1" applyProtection="1">
      <alignment horizontal="right" vertical="top" wrapText="1" indent="1"/>
      <protection locked="0"/>
    </xf>
    <xf numFmtId="9" fontId="2" fillId="0" borderId="5" xfId="1" applyFont="1" applyBorder="1" applyAlignment="1" applyProtection="1">
      <alignment horizontal="center"/>
      <protection locked="0"/>
    </xf>
    <xf numFmtId="3" fontId="2" fillId="0" borderId="4" xfId="0" applyNumberFormat="1" applyFont="1" applyBorder="1" applyAlignment="1" applyProtection="1">
      <alignment horizontal="left" indent="1"/>
      <protection locked="0"/>
    </xf>
    <xf numFmtId="3" fontId="5" fillId="0" borderId="10" xfId="0" applyNumberFormat="1" applyFont="1" applyBorder="1" applyAlignment="1" applyProtection="1">
      <alignment horizontal="left" vertical="top" wrapText="1" indent="1"/>
      <protection locked="0"/>
    </xf>
    <xf numFmtId="165" fontId="3" fillId="0" borderId="11" xfId="0" applyNumberFormat="1" applyFont="1" applyBorder="1" applyAlignment="1" applyProtection="1">
      <alignment horizontal="right" indent="1"/>
      <protection locked="0"/>
    </xf>
    <xf numFmtId="9" fontId="3" fillId="0" borderId="12" xfId="1" applyFont="1" applyBorder="1" applyAlignment="1" applyProtection="1">
      <alignment horizontal="center"/>
      <protection locked="0"/>
    </xf>
    <xf numFmtId="165" fontId="3" fillId="2" borderId="0" xfId="0" applyNumberFormat="1" applyFont="1" applyFill="1" applyBorder="1" applyAlignment="1" applyProtection="1">
      <alignment horizontal="center"/>
      <protection locked="0"/>
    </xf>
    <xf numFmtId="3" fontId="7" fillId="0" borderId="4" xfId="0" applyNumberFormat="1" applyFont="1" applyBorder="1" applyAlignment="1" applyProtection="1">
      <alignment horizontal="left" vertical="center" wrapText="1" indent="1"/>
      <protection locked="0"/>
    </xf>
    <xf numFmtId="3" fontId="11" fillId="0" borderId="0" xfId="0" applyNumberFormat="1" applyFont="1" applyBorder="1" applyAlignment="1" applyProtection="1">
      <alignment horizontal="center" vertical="center" wrapText="1"/>
      <protection locked="0"/>
    </xf>
    <xf numFmtId="3" fontId="12" fillId="0" borderId="0" xfId="0" applyNumberFormat="1" applyFont="1" applyBorder="1" applyAlignment="1" applyProtection="1">
      <alignment horizontal="center" vertical="center" wrapText="1"/>
      <protection locked="0"/>
    </xf>
    <xf numFmtId="3" fontId="5" fillId="0" borderId="0" xfId="0" applyNumberFormat="1" applyFont="1" applyBorder="1" applyAlignment="1" applyProtection="1">
      <alignment horizontal="center" vertical="center" wrapText="1"/>
      <protection locked="0"/>
    </xf>
    <xf numFmtId="3" fontId="5" fillId="0" borderId="5" xfId="0" applyNumberFormat="1" applyFont="1" applyBorder="1" applyAlignment="1" applyProtection="1">
      <alignment horizontal="center" vertical="center" wrapText="1"/>
      <protection locked="0"/>
    </xf>
    <xf numFmtId="9" fontId="3" fillId="2" borderId="0" xfId="1" applyFont="1" applyFill="1" applyBorder="1" applyAlignment="1" applyProtection="1">
      <alignment horizontal="center"/>
      <protection locked="0"/>
    </xf>
    <xf numFmtId="3" fontId="4" fillId="0" borderId="0" xfId="0" applyNumberFormat="1" applyFont="1" applyBorder="1" applyAlignment="1" applyProtection="1">
      <alignment horizontal="right" vertical="top" wrapText="1" indent="1"/>
      <protection locked="0"/>
    </xf>
    <xf numFmtId="9" fontId="3" fillId="0" borderId="5" xfId="1" applyFont="1" applyBorder="1" applyAlignment="1" applyProtection="1">
      <alignment horizontal="center"/>
      <protection locked="0"/>
    </xf>
    <xf numFmtId="165" fontId="2" fillId="0" borderId="0" xfId="0" applyNumberFormat="1" applyFont="1" applyBorder="1" applyAlignment="1" applyProtection="1">
      <alignment horizontal="right"/>
      <protection locked="0"/>
    </xf>
    <xf numFmtId="165" fontId="2" fillId="2" borderId="0" xfId="0" applyNumberFormat="1" applyFont="1" applyFill="1" applyBorder="1" applyAlignment="1" applyProtection="1">
      <alignment horizontal="right"/>
      <protection locked="0"/>
    </xf>
    <xf numFmtId="3" fontId="5" fillId="0" borderId="6" xfId="0" applyNumberFormat="1" applyFont="1" applyBorder="1" applyAlignment="1" applyProtection="1">
      <alignment horizontal="left" vertical="top" wrapText="1" indent="1"/>
      <protection locked="0"/>
    </xf>
    <xf numFmtId="165" fontId="3" fillId="0" borderId="7" xfId="1" applyNumberFormat="1" applyFont="1" applyBorder="1" applyAlignment="1" applyProtection="1">
      <alignment horizontal="right"/>
      <protection locked="0"/>
    </xf>
    <xf numFmtId="165" fontId="3" fillId="0" borderId="7" xfId="1" applyNumberFormat="1" applyFont="1" applyBorder="1" applyAlignment="1" applyProtection="1">
      <alignment horizontal="right" indent="1"/>
      <protection locked="0"/>
    </xf>
    <xf numFmtId="9" fontId="3" fillId="0" borderId="8" xfId="1" applyFont="1" applyBorder="1" applyAlignment="1" applyProtection="1">
      <alignment horizontal="center"/>
      <protection locked="0"/>
    </xf>
    <xf numFmtId="165" fontId="3" fillId="2" borderId="0" xfId="1" applyNumberFormat="1" applyFont="1" applyFill="1" applyBorder="1" applyAlignment="1" applyProtection="1">
      <alignment horizontal="right"/>
      <protection locked="0"/>
    </xf>
    <xf numFmtId="3" fontId="4" fillId="2" borderId="0" xfId="0" applyNumberFormat="1" applyFont="1" applyFill="1" applyAlignment="1" applyProtection="1">
      <alignment horizontal="left" vertical="top" wrapText="1" indent="1"/>
      <protection locked="0"/>
    </xf>
    <xf numFmtId="165" fontId="2" fillId="2" borderId="0" xfId="0" applyNumberFormat="1" applyFont="1" applyFill="1" applyAlignment="1" applyProtection="1">
      <alignment horizontal="right" indent="1"/>
      <protection locked="0"/>
    </xf>
    <xf numFmtId="3" fontId="4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4" fillId="2" borderId="0" xfId="0" applyNumberFormat="1" applyFont="1" applyFill="1" applyBorder="1" applyAlignment="1" applyProtection="1">
      <alignment horizontal="right" vertical="top" wrapText="1"/>
      <protection locked="0"/>
    </xf>
    <xf numFmtId="9" fontId="3" fillId="2" borderId="0" xfId="1" applyFont="1" applyFill="1" applyBorder="1" applyAlignment="1" applyProtection="1">
      <alignment horizontal="right" indent="1"/>
      <protection locked="0"/>
    </xf>
    <xf numFmtId="165" fontId="3" fillId="2" borderId="0" xfId="1" applyNumberFormat="1" applyFont="1" applyFill="1" applyBorder="1" applyAlignment="1" applyProtection="1">
      <alignment horizontal="center"/>
      <protection locked="0"/>
    </xf>
    <xf numFmtId="9" fontId="3" fillId="2" borderId="0" xfId="1" applyFont="1" applyFill="1" applyBorder="1" applyProtection="1">
      <protection locked="0"/>
    </xf>
    <xf numFmtId="165" fontId="2" fillId="2" borderId="0" xfId="0" applyNumberFormat="1" applyFont="1" applyFill="1" applyBorder="1" applyAlignment="1" applyProtection="1">
      <alignment horizontal="left" indent="1"/>
      <protection locked="0"/>
    </xf>
    <xf numFmtId="3" fontId="3" fillId="2" borderId="0" xfId="0" applyNumberFormat="1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 indent="1"/>
      <protection locked="0"/>
    </xf>
    <xf numFmtId="3" fontId="4" fillId="0" borderId="0" xfId="0" applyNumberFormat="1" applyFont="1" applyBorder="1" applyAlignment="1" applyProtection="1">
      <alignment horizontal="left" vertical="top" wrapText="1" indent="1"/>
      <protection locked="0"/>
    </xf>
    <xf numFmtId="165" fontId="2" fillId="0" borderId="0" xfId="0" applyNumberFormat="1" applyFont="1" applyBorder="1" applyAlignment="1" applyProtection="1">
      <alignment horizontal="left" indent="1"/>
      <protection locked="0"/>
    </xf>
    <xf numFmtId="3" fontId="2" fillId="0" borderId="0" xfId="0" applyNumberFormat="1" applyFont="1" applyBorder="1" applyProtection="1">
      <protection locked="0"/>
    </xf>
    <xf numFmtId="3" fontId="3" fillId="0" borderId="0" xfId="0" applyNumberFormat="1" applyFont="1" applyBorder="1" applyProtection="1">
      <protection locked="0"/>
    </xf>
    <xf numFmtId="3" fontId="2" fillId="0" borderId="0" xfId="0" applyNumberFormat="1" applyFont="1" applyBorder="1" applyAlignment="1" applyProtection="1">
      <alignment horizontal="left" indent="1"/>
      <protection locked="0"/>
    </xf>
    <xf numFmtId="3" fontId="3" fillId="0" borderId="0" xfId="0" applyNumberFormat="1" applyFont="1" applyBorder="1" applyAlignment="1" applyProtection="1">
      <alignment horizontal="left" indent="1"/>
      <protection locked="0"/>
    </xf>
    <xf numFmtId="165" fontId="3" fillId="0" borderId="0" xfId="0" applyNumberFormat="1" applyFont="1" applyBorder="1" applyAlignment="1" applyProtection="1">
      <alignment horizontal="left" indent="1"/>
      <protection locked="0"/>
    </xf>
    <xf numFmtId="3" fontId="2" fillId="0" borderId="0" xfId="0" applyNumberFormat="1" applyFont="1" applyProtection="1">
      <protection locked="0"/>
    </xf>
    <xf numFmtId="3" fontId="2" fillId="3" borderId="9" xfId="0" applyNumberFormat="1" applyFont="1" applyFill="1" applyBorder="1" applyAlignment="1" applyProtection="1">
      <alignment horizontal="center"/>
      <protection locked="0"/>
    </xf>
    <xf numFmtId="3" fontId="3" fillId="2" borderId="5" xfId="1" applyNumberFormat="1" applyFont="1" applyFill="1" applyBorder="1" applyAlignment="1" applyProtection="1">
      <alignment horizontal="right" indent="1"/>
      <protection locked="0"/>
    </xf>
    <xf numFmtId="3" fontId="15" fillId="2" borderId="4" xfId="0" applyNumberFormat="1" applyFont="1" applyFill="1" applyBorder="1" applyAlignment="1" applyProtection="1">
      <alignment horizontal="left" indent="1"/>
      <protection locked="0"/>
    </xf>
    <xf numFmtId="165" fontId="15" fillId="2" borderId="0" xfId="0" applyNumberFormat="1" applyFont="1" applyFill="1" applyBorder="1" applyAlignment="1" applyProtection="1">
      <alignment horizontal="center"/>
      <protection locked="0"/>
    </xf>
    <xf numFmtId="1" fontId="15" fillId="2" borderId="0" xfId="3" applyNumberFormat="1" applyFont="1" applyFill="1" applyBorder="1" applyAlignment="1" applyProtection="1">
      <alignment horizontal="center"/>
      <protection locked="0"/>
    </xf>
    <xf numFmtId="3" fontId="15" fillId="2" borderId="0" xfId="0" applyNumberFormat="1" applyFont="1" applyFill="1" applyBorder="1" applyAlignment="1" applyProtection="1">
      <alignment horizontal="center"/>
      <protection locked="0"/>
    </xf>
    <xf numFmtId="4" fontId="15" fillId="2" borderId="0" xfId="0" applyNumberFormat="1" applyFont="1" applyFill="1" applyBorder="1" applyAlignment="1" applyProtection="1">
      <alignment horizontal="center"/>
      <protection locked="0"/>
    </xf>
    <xf numFmtId="168" fontId="15" fillId="2" borderId="5" xfId="0" applyNumberFormat="1" applyFont="1" applyFill="1" applyBorder="1" applyAlignment="1" applyProtection="1">
      <alignment horizontal="center"/>
      <protection locked="0"/>
    </xf>
    <xf numFmtId="167" fontId="2" fillId="3" borderId="9" xfId="0" applyNumberFormat="1" applyFont="1" applyFill="1" applyBorder="1" applyAlignment="1" applyProtection="1">
      <alignment horizontal="center"/>
      <protection locked="0"/>
    </xf>
    <xf numFmtId="1" fontId="2" fillId="3" borderId="9" xfId="3" applyNumberFormat="1" applyFont="1" applyFill="1" applyBorder="1" applyAlignment="1" applyProtection="1">
      <alignment horizontal="center"/>
      <protection locked="0"/>
    </xf>
    <xf numFmtId="167" fontId="2" fillId="2" borderId="0" xfId="0" applyNumberFormat="1" applyFont="1" applyFill="1" applyBorder="1" applyAlignment="1" applyProtection="1">
      <alignment horizontal="center"/>
      <protection locked="0"/>
    </xf>
    <xf numFmtId="165" fontId="2" fillId="2" borderId="5" xfId="0" applyNumberFormat="1" applyFont="1" applyFill="1" applyBorder="1" applyAlignment="1" applyProtection="1">
      <alignment horizontal="right" indent="1"/>
      <protection locked="0"/>
    </xf>
    <xf numFmtId="1" fontId="2" fillId="3" borderId="9" xfId="0" applyNumberFormat="1" applyFont="1" applyFill="1" applyBorder="1" applyAlignment="1" applyProtection="1">
      <alignment horizontal="center"/>
      <protection locked="0"/>
    </xf>
    <xf numFmtId="3" fontId="13" fillId="2" borderId="0" xfId="0" applyNumberFormat="1" applyFont="1" applyFill="1" applyProtection="1">
      <protection locked="0"/>
    </xf>
    <xf numFmtId="4" fontId="3" fillId="2" borderId="0" xfId="0" applyNumberFormat="1" applyFont="1" applyFill="1" applyBorder="1" applyAlignment="1" applyProtection="1">
      <alignment horizontal="center"/>
      <protection locked="0"/>
    </xf>
    <xf numFmtId="4" fontId="2" fillId="2" borderId="9" xfId="0" applyNumberFormat="1" applyFont="1" applyFill="1" applyBorder="1" applyAlignment="1" applyProtection="1">
      <alignment horizontal="center"/>
      <protection locked="0"/>
    </xf>
    <xf numFmtId="165" fontId="2" fillId="2" borderId="20" xfId="0" applyNumberFormat="1" applyFont="1" applyFill="1" applyBorder="1" applyAlignment="1" applyProtection="1">
      <alignment horizontal="right" indent="1"/>
      <protection locked="0"/>
    </xf>
    <xf numFmtId="9" fontId="2" fillId="0" borderId="5" xfId="1" applyFont="1" applyBorder="1" applyAlignment="1" applyProtection="1">
      <alignment horizontal="center" vertical="center"/>
      <protection locked="0"/>
    </xf>
    <xf numFmtId="3" fontId="2" fillId="2" borderId="0" xfId="0" applyNumberFormat="1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3" fontId="2" fillId="0" borderId="4" xfId="0" applyNumberFormat="1" applyFont="1" applyBorder="1" applyAlignment="1" applyProtection="1">
      <alignment horizontal="left" wrapText="1" indent="1"/>
      <protection locked="0"/>
    </xf>
    <xf numFmtId="167" fontId="2" fillId="3" borderId="21" xfId="0" applyNumberFormat="1" applyFont="1" applyFill="1" applyBorder="1" applyAlignment="1" applyProtection="1">
      <alignment horizontal="center"/>
      <protection locked="0"/>
    </xf>
    <xf numFmtId="165" fontId="5" fillId="0" borderId="22" xfId="0" applyNumberFormat="1" applyFont="1" applyBorder="1" applyAlignment="1" applyProtection="1">
      <alignment horizontal="right" vertical="top" wrapText="1" indent="1"/>
      <protection locked="0"/>
    </xf>
    <xf numFmtId="169" fontId="2" fillId="0" borderId="24" xfId="1" applyNumberFormat="1" applyFont="1" applyBorder="1" applyAlignment="1" applyProtection="1">
      <alignment horizontal="center"/>
      <protection locked="0"/>
    </xf>
    <xf numFmtId="169" fontId="2" fillId="0" borderId="25" xfId="1" applyNumberFormat="1" applyFont="1" applyBorder="1" applyAlignment="1" applyProtection="1">
      <alignment horizontal="center"/>
      <protection locked="0"/>
    </xf>
    <xf numFmtId="169" fontId="2" fillId="0" borderId="26" xfId="1" applyNumberFormat="1" applyFont="1" applyBorder="1" applyAlignment="1" applyProtection="1">
      <alignment horizontal="center"/>
      <protection locked="0"/>
    </xf>
    <xf numFmtId="166" fontId="3" fillId="2" borderId="5" xfId="0" applyNumberFormat="1" applyFont="1" applyFill="1" applyBorder="1" applyAlignment="1" applyProtection="1">
      <alignment horizontal="center"/>
      <protection locked="0"/>
    </xf>
    <xf numFmtId="168" fontId="2" fillId="2" borderId="20" xfId="3" applyNumberFormat="1" applyFont="1" applyFill="1" applyBorder="1" applyAlignment="1" applyProtection="1">
      <alignment horizontal="center"/>
      <protection locked="0"/>
    </xf>
    <xf numFmtId="168" fontId="3" fillId="2" borderId="8" xfId="3" applyNumberFormat="1" applyFont="1" applyFill="1" applyBorder="1" applyAlignment="1" applyProtection="1">
      <alignment horizontal="center"/>
      <protection locked="0"/>
    </xf>
    <xf numFmtId="168" fontId="3" fillId="2" borderId="7" xfId="0" applyNumberFormat="1" applyFont="1" applyFill="1" applyBorder="1" applyAlignment="1" applyProtection="1">
      <alignment horizontal="center"/>
      <protection locked="0"/>
    </xf>
    <xf numFmtId="3" fontId="2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10" fontId="2" fillId="2" borderId="0" xfId="1" applyNumberFormat="1" applyFont="1" applyFill="1" applyBorder="1" applyProtection="1">
      <protection locked="0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3" fontId="13" fillId="2" borderId="0" xfId="0" applyNumberFormat="1" applyFont="1" applyFill="1" applyBorder="1" applyAlignment="1" applyProtection="1">
      <alignment horizontal="left"/>
      <protection locked="0"/>
    </xf>
    <xf numFmtId="3" fontId="2" fillId="3" borderId="27" xfId="0" applyNumberFormat="1" applyFont="1" applyFill="1" applyBorder="1" applyAlignment="1" applyProtection="1">
      <alignment horizontal="left" indent="1"/>
      <protection locked="0"/>
    </xf>
    <xf numFmtId="3" fontId="2" fillId="2" borderId="27" xfId="0" applyNumberFormat="1" applyFont="1" applyFill="1" applyBorder="1" applyAlignment="1" applyProtection="1">
      <alignment horizontal="left" indent="1"/>
      <protection locked="0"/>
    </xf>
    <xf numFmtId="168" fontId="3" fillId="2" borderId="8" xfId="4" applyNumberFormat="1" applyFont="1" applyFill="1" applyBorder="1" applyAlignment="1" applyProtection="1">
      <alignment horizontal="right" indent="1"/>
      <protection locked="0"/>
    </xf>
    <xf numFmtId="3" fontId="3" fillId="2" borderId="5" xfId="0" applyNumberFormat="1" applyFont="1" applyFill="1" applyBorder="1" applyAlignment="1" applyProtection="1">
      <alignment horizontal="right" vertical="center"/>
      <protection locked="0"/>
    </xf>
    <xf numFmtId="3" fontId="3" fillId="2" borderId="4" xfId="0" applyNumberFormat="1" applyFont="1" applyFill="1" applyBorder="1" applyAlignment="1" applyProtection="1">
      <alignment horizontal="right" vertical="center"/>
      <protection locked="0"/>
    </xf>
    <xf numFmtId="166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2" fillId="4" borderId="27" xfId="0" applyNumberFormat="1" applyFont="1" applyFill="1" applyBorder="1" applyAlignment="1" applyProtection="1">
      <alignment horizontal="left" indent="1"/>
      <protection locked="0"/>
    </xf>
    <xf numFmtId="168" fontId="2" fillId="4" borderId="9" xfId="3" applyNumberFormat="1" applyFont="1" applyFill="1" applyBorder="1" applyAlignment="1" applyProtection="1">
      <alignment horizontal="center"/>
      <protection locked="0"/>
    </xf>
    <xf numFmtId="167" fontId="2" fillId="4" borderId="9" xfId="0" applyNumberFormat="1" applyFont="1" applyFill="1" applyBorder="1" applyAlignment="1" applyProtection="1">
      <alignment horizontal="center"/>
      <protection locked="0"/>
    </xf>
    <xf numFmtId="1" fontId="2" fillId="4" borderId="9" xfId="3" applyNumberFormat="1" applyFont="1" applyFill="1" applyBorder="1" applyAlignment="1" applyProtection="1">
      <alignment horizontal="center"/>
      <protection locked="0"/>
    </xf>
    <xf numFmtId="1" fontId="2" fillId="4" borderId="9" xfId="0" applyNumberFormat="1" applyFont="1" applyFill="1" applyBorder="1" applyAlignment="1" applyProtection="1">
      <alignment horizontal="center"/>
      <protection locked="0"/>
    </xf>
    <xf numFmtId="3" fontId="2" fillId="4" borderId="9" xfId="0" applyNumberFormat="1" applyFont="1" applyFill="1" applyBorder="1" applyAlignment="1" applyProtection="1">
      <alignment horizontal="center"/>
      <protection locked="0"/>
    </xf>
    <xf numFmtId="4" fontId="2" fillId="4" borderId="9" xfId="0" applyNumberFormat="1" applyFont="1" applyFill="1" applyBorder="1" applyAlignment="1" applyProtection="1">
      <alignment horizontal="center"/>
      <protection locked="0"/>
    </xf>
    <xf numFmtId="166" fontId="3" fillId="4" borderId="9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right" indent="1"/>
      <protection locked="0"/>
    </xf>
    <xf numFmtId="165" fontId="5" fillId="0" borderId="28" xfId="0" applyNumberFormat="1" applyFont="1" applyBorder="1" applyAlignment="1" applyProtection="1">
      <alignment horizontal="right" vertical="top" wrapText="1" indent="1"/>
      <protection locked="0"/>
    </xf>
    <xf numFmtId="170" fontId="3" fillId="2" borderId="8" xfId="0" applyNumberFormat="1" applyFont="1" applyFill="1" applyBorder="1" applyAlignment="1" applyProtection="1">
      <alignment horizontal="right" indent="1"/>
      <protection locked="0"/>
    </xf>
    <xf numFmtId="3" fontId="3" fillId="2" borderId="17" xfId="0" applyNumberFormat="1" applyFont="1" applyFill="1" applyBorder="1" applyAlignment="1" applyProtection="1">
      <alignment horizontal="left" indent="1"/>
      <protection locked="0"/>
    </xf>
    <xf numFmtId="0" fontId="2" fillId="2" borderId="3" xfId="0" applyFont="1" applyFill="1" applyBorder="1" applyProtection="1">
      <protection locked="0"/>
    </xf>
    <xf numFmtId="0" fontId="2" fillId="2" borderId="9" xfId="0" applyFont="1" applyFill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168" fontId="3" fillId="2" borderId="0" xfId="4" applyNumberFormat="1" applyFont="1" applyFill="1" applyBorder="1" applyAlignment="1" applyProtection="1">
      <alignment horizontal="right" indent="1"/>
      <protection locked="0"/>
    </xf>
    <xf numFmtId="170" fontId="3" fillId="2" borderId="15" xfId="0" applyNumberFormat="1" applyFont="1" applyFill="1" applyBorder="1" applyAlignment="1" applyProtection="1">
      <alignment horizontal="center"/>
      <protection locked="0"/>
    </xf>
    <xf numFmtId="170" fontId="3" fillId="2" borderId="16" xfId="0" applyNumberFormat="1" applyFont="1" applyFill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2" fillId="2" borderId="33" xfId="0" applyFont="1" applyFill="1" applyBorder="1" applyAlignment="1" applyProtection="1">
      <alignment vertical="center"/>
      <protection locked="0"/>
    </xf>
    <xf numFmtId="170" fontId="3" fillId="2" borderId="16" xfId="4" applyNumberFormat="1" applyFont="1" applyFill="1" applyBorder="1" applyAlignment="1" applyProtection="1">
      <alignment horizontal="center"/>
      <protection locked="0"/>
    </xf>
    <xf numFmtId="3" fontId="2" fillId="2" borderId="4" xfId="0" applyNumberFormat="1" applyFont="1" applyFill="1" applyBorder="1" applyProtection="1">
      <protection locked="0"/>
    </xf>
    <xf numFmtId="170" fontId="3" fillId="2" borderId="37" xfId="0" applyNumberFormat="1" applyFont="1" applyFill="1" applyBorder="1" applyAlignment="1" applyProtection="1">
      <alignment horizontal="left" indent="1"/>
      <protection locked="0"/>
    </xf>
    <xf numFmtId="3" fontId="16" fillId="2" borderId="0" xfId="0" applyNumberFormat="1" applyFont="1" applyFill="1" applyBorder="1" applyAlignment="1" applyProtection="1">
      <protection locked="0"/>
    </xf>
    <xf numFmtId="3" fontId="18" fillId="2" borderId="0" xfId="0" applyNumberFormat="1" applyFont="1" applyFill="1" applyAlignment="1" applyProtection="1">
      <alignment horizontal="left" indent="1"/>
      <protection locked="0"/>
    </xf>
    <xf numFmtId="0" fontId="2" fillId="0" borderId="0" xfId="0" applyFont="1" applyFill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23" fillId="0" borderId="0" xfId="6" applyFont="1" applyProtection="1">
      <alignment horizontal="center" vertical="center"/>
      <protection locked="0"/>
    </xf>
    <xf numFmtId="0" fontId="24" fillId="0" borderId="0" xfId="7" applyFont="1" applyProtection="1">
      <alignment horizontal="left" wrapText="1"/>
      <protection locked="0"/>
    </xf>
    <xf numFmtId="0" fontId="23" fillId="0" borderId="0" xfId="6" applyFont="1" applyAlignment="1" applyProtection="1">
      <alignment horizontal="center" wrapText="1"/>
      <protection locked="0"/>
    </xf>
    <xf numFmtId="0" fontId="23" fillId="0" borderId="0" xfId="6" applyFont="1" applyAlignment="1" applyProtection="1">
      <alignment horizontal="center" vertical="center" textRotation="60" wrapText="1"/>
    </xf>
    <xf numFmtId="0" fontId="23" fillId="0" borderId="0" xfId="6" applyFont="1" applyAlignment="1" applyProtection="1">
      <alignment vertical="center" wrapText="1"/>
      <protection locked="0"/>
    </xf>
    <xf numFmtId="0" fontId="25" fillId="0" borderId="0" xfId="8" applyFont="1" applyAlignment="1" applyProtection="1">
      <alignment horizontal="center" vertical="center" textRotation="60" wrapText="1"/>
    </xf>
    <xf numFmtId="0" fontId="23" fillId="0" borderId="0" xfId="6" applyFont="1" applyAlignment="1" applyProtection="1">
      <alignment vertical="center" wrapText="1"/>
    </xf>
    <xf numFmtId="3" fontId="23" fillId="0" borderId="0" xfId="6" applyNumberFormat="1" applyFont="1" applyAlignment="1" applyProtection="1">
      <alignment vertical="center" wrapText="1"/>
    </xf>
    <xf numFmtId="3" fontId="27" fillId="0" borderId="0" xfId="6" applyNumberFormat="1" applyFont="1" applyAlignment="1" applyProtection="1">
      <alignment horizontal="center" vertical="center" textRotation="60" wrapText="1"/>
    </xf>
    <xf numFmtId="0" fontId="26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6" fillId="2" borderId="0" xfId="0" applyNumberFormat="1" applyFont="1" applyFill="1" applyBorder="1" applyAlignment="1" applyProtection="1">
      <alignment horizontal="left"/>
      <protection locked="0"/>
    </xf>
    <xf numFmtId="0" fontId="26" fillId="2" borderId="0" xfId="0" applyNumberFormat="1" applyFont="1" applyFill="1" applyBorder="1" applyAlignment="1" applyProtection="1">
      <alignment horizontal="center"/>
    </xf>
    <xf numFmtId="0" fontId="25" fillId="0" borderId="0" xfId="9" applyFont="1" applyAlignment="1" applyProtection="1">
      <alignment horizontal="center" wrapText="1"/>
      <protection locked="0"/>
    </xf>
    <xf numFmtId="0" fontId="24" fillId="0" borderId="0" xfId="6" applyFont="1" applyFill="1" applyBorder="1" applyProtection="1">
      <alignment horizontal="center" vertical="center"/>
    </xf>
    <xf numFmtId="174" fontId="29" fillId="8" borderId="42" xfId="6" applyNumberFormat="1" applyFont="1" applyFill="1" applyBorder="1" applyProtection="1">
      <alignment horizontal="center" vertical="center"/>
      <protection locked="0"/>
    </xf>
    <xf numFmtId="0" fontId="23" fillId="0" borderId="0" xfId="6" applyFont="1" applyBorder="1" applyAlignment="1" applyProtection="1">
      <alignment vertical="center" wrapText="1"/>
    </xf>
    <xf numFmtId="0" fontId="23" fillId="0" borderId="0" xfId="6" applyFont="1" applyFill="1" applyBorder="1" applyProtection="1">
      <alignment horizontal="center" vertical="center"/>
    </xf>
    <xf numFmtId="173" fontId="23" fillId="0" borderId="0" xfId="6" applyNumberFormat="1" applyFont="1" applyFill="1" applyBorder="1" applyProtection="1">
      <alignment horizontal="center" vertical="center"/>
    </xf>
    <xf numFmtId="171" fontId="23" fillId="0" borderId="0" xfId="6" applyNumberFormat="1" applyFont="1" applyFill="1" applyBorder="1" applyProtection="1">
      <alignment horizontal="center" vertical="center"/>
    </xf>
    <xf numFmtId="14" fontId="30" fillId="0" borderId="0" xfId="8" applyNumberFormat="1" applyFont="1" applyAlignment="1" applyProtection="1">
      <alignment horizontal="center" vertical="center" textRotation="90" wrapText="1"/>
    </xf>
    <xf numFmtId="14" fontId="31" fillId="0" borderId="0" xfId="8" applyNumberFormat="1" applyFont="1" applyAlignment="1" applyProtection="1">
      <alignment horizontal="center" vertical="center" textRotation="90" wrapText="1"/>
    </xf>
    <xf numFmtId="3" fontId="25" fillId="0" borderId="7" xfId="10" applyFont="1" applyBorder="1" applyAlignment="1" applyProtection="1">
      <alignment horizontal="center" vertical="center" wrapText="1"/>
    </xf>
    <xf numFmtId="3" fontId="32" fillId="0" borderId="7" xfId="10" applyFont="1" applyBorder="1" applyAlignment="1" applyProtection="1">
      <alignment horizontal="center" vertical="center" wrapText="1"/>
    </xf>
    <xf numFmtId="0" fontId="23" fillId="0" borderId="0" xfId="6" applyFont="1" applyBorder="1" applyProtection="1">
      <alignment horizontal="center" vertical="center"/>
    </xf>
    <xf numFmtId="0" fontId="23" fillId="0" borderId="0" xfId="6" applyFont="1" applyProtection="1">
      <alignment horizontal="center" vertical="center"/>
    </xf>
    <xf numFmtId="0" fontId="28" fillId="9" borderId="0" xfId="6" applyFont="1" applyFill="1" applyAlignment="1" applyProtection="1">
      <alignment horizontal="center" vertical="top"/>
      <protection locked="0"/>
    </xf>
    <xf numFmtId="0" fontId="28" fillId="9" borderId="0" xfId="7" applyFont="1" applyFill="1" applyAlignment="1" applyProtection="1">
      <alignment horizontal="center" vertical="top" wrapText="1"/>
      <protection locked="0"/>
    </xf>
    <xf numFmtId="0" fontId="28" fillId="9" borderId="41" xfId="6" applyFont="1" applyFill="1" applyBorder="1" applyAlignment="1" applyProtection="1">
      <alignment horizontal="center" vertical="top" wrapText="1"/>
      <protection locked="0"/>
    </xf>
    <xf numFmtId="0" fontId="33" fillId="7" borderId="0" xfId="6" applyFont="1" applyFill="1" applyAlignment="1" applyProtection="1">
      <alignment horizontal="center" vertical="center" wrapText="1"/>
    </xf>
    <xf numFmtId="0" fontId="31" fillId="0" borderId="0" xfId="6" applyFont="1" applyProtection="1">
      <alignment horizontal="center" vertical="center"/>
    </xf>
    <xf numFmtId="0" fontId="31" fillId="0" borderId="0" xfId="6" applyFont="1" applyProtection="1">
      <alignment horizontal="center" vertical="center"/>
      <protection locked="0"/>
    </xf>
    <xf numFmtId="172" fontId="26" fillId="9" borderId="0" xfId="6" applyNumberFormat="1" applyFont="1" applyFill="1" applyAlignment="1" applyProtection="1">
      <alignment horizontal="center" vertical="top"/>
      <protection locked="0"/>
    </xf>
    <xf numFmtId="0" fontId="26" fillId="9" borderId="0" xfId="7" applyFont="1" applyFill="1" applyAlignment="1" applyProtection="1">
      <alignment horizontal="center" vertical="top" wrapText="1"/>
      <protection locked="0"/>
    </xf>
    <xf numFmtId="0" fontId="26" fillId="9" borderId="41" xfId="6" applyFont="1" applyFill="1" applyBorder="1" applyAlignment="1" applyProtection="1">
      <alignment horizontal="center" vertical="top" wrapText="1"/>
      <protection locked="0"/>
    </xf>
    <xf numFmtId="0" fontId="33" fillId="0" borderId="0" xfId="6" applyFont="1" applyAlignment="1" applyProtection="1">
      <alignment horizontal="center" vertical="center" wrapText="1"/>
    </xf>
    <xf numFmtId="172" fontId="26" fillId="8" borderId="0" xfId="6" applyNumberFormat="1" applyFont="1" applyFill="1" applyAlignment="1" applyProtection="1">
      <alignment horizontal="center" vertical="top"/>
      <protection locked="0"/>
    </xf>
    <xf numFmtId="0" fontId="26" fillId="8" borderId="0" xfId="7" applyFont="1" applyFill="1" applyAlignment="1" applyProtection="1">
      <alignment horizontal="center" vertical="top" wrapText="1"/>
      <protection locked="0"/>
    </xf>
    <xf numFmtId="0" fontId="26" fillId="8" borderId="41" xfId="6" applyFont="1" applyFill="1" applyBorder="1" applyAlignment="1" applyProtection="1">
      <alignment horizontal="center" vertical="top" wrapText="1"/>
      <protection locked="0"/>
    </xf>
    <xf numFmtId="3" fontId="26" fillId="8" borderId="0" xfId="7" applyNumberFormat="1" applyFont="1" applyFill="1" applyAlignment="1" applyProtection="1">
      <alignment horizontal="center" vertical="top" wrapText="1"/>
      <protection locked="0"/>
    </xf>
    <xf numFmtId="0" fontId="26" fillId="9" borderId="0" xfId="6" applyFont="1" applyFill="1" applyAlignment="1" applyProtection="1">
      <alignment horizontal="center" vertical="top"/>
      <protection locked="0"/>
    </xf>
    <xf numFmtId="0" fontId="26" fillId="8" borderId="0" xfId="6" applyFont="1" applyFill="1" applyAlignment="1" applyProtection="1">
      <alignment horizontal="center" vertical="top"/>
      <protection locked="0"/>
    </xf>
    <xf numFmtId="0" fontId="24" fillId="0" borderId="0" xfId="7" applyFont="1" applyProtection="1">
      <alignment horizontal="left" wrapText="1"/>
    </xf>
    <xf numFmtId="0" fontId="23" fillId="0" borderId="0" xfId="6" applyFont="1" applyAlignment="1" applyProtection="1">
      <alignment horizontal="center" wrapText="1"/>
    </xf>
    <xf numFmtId="0" fontId="34" fillId="0" borderId="0" xfId="6" applyFont="1" applyAlignment="1" applyProtection="1">
      <alignment horizontal="center" vertical="center" textRotation="60" wrapText="1"/>
    </xf>
    <xf numFmtId="0" fontId="24" fillId="0" borderId="0" xfId="6" applyFont="1" applyFill="1" applyBorder="1" applyAlignment="1" applyProtection="1">
      <alignment horizontal="left" vertical="center" wrapText="1"/>
    </xf>
    <xf numFmtId="3" fontId="26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26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28" fillId="2" borderId="0" xfId="0" applyNumberFormat="1" applyFont="1" applyFill="1" applyAlignment="1" applyProtection="1">
      <alignment horizontal="right" indent="1"/>
    </xf>
    <xf numFmtId="10" fontId="2" fillId="2" borderId="0" xfId="1" applyNumberFormat="1" applyFont="1" applyFill="1" applyBorder="1" applyAlignment="1" applyProtection="1">
      <alignment horizontal="left" vertical="center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3" fontId="8" fillId="0" borderId="0" xfId="0" applyNumberFormat="1" applyFont="1" applyFill="1" applyBorder="1" applyAlignment="1" applyProtection="1">
      <alignment vertical="center" wrapText="1"/>
      <protection locked="0"/>
    </xf>
    <xf numFmtId="3" fontId="3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vertical="center" wrapText="1"/>
    </xf>
    <xf numFmtId="3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Protection="1">
      <protection locked="0"/>
    </xf>
    <xf numFmtId="3" fontId="16" fillId="0" borderId="0" xfId="0" applyNumberFormat="1" applyFont="1" applyFill="1" applyBorder="1" applyAlignment="1" applyProtection="1"/>
    <xf numFmtId="3" fontId="2" fillId="2" borderId="0" xfId="0" applyNumberFormat="1" applyFont="1" applyFill="1" applyBorder="1" applyAlignment="1" applyProtection="1">
      <alignment horizontal="center" wrapText="1"/>
      <protection locked="0"/>
    </xf>
    <xf numFmtId="3" fontId="4" fillId="2" borderId="1" xfId="0" applyNumberFormat="1" applyFont="1" applyFill="1" applyBorder="1" applyAlignment="1" applyProtection="1">
      <alignment horizontal="left" vertical="top" wrapText="1" inden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165" fontId="2" fillId="0" borderId="7" xfId="0" applyNumberFormat="1" applyFont="1" applyBorder="1" applyAlignment="1" applyProtection="1">
      <alignment horizontal="right"/>
      <protection locked="0"/>
    </xf>
    <xf numFmtId="169" fontId="2" fillId="0" borderId="39" xfId="1" applyNumberFormat="1" applyFont="1" applyBorder="1" applyAlignment="1" applyProtection="1">
      <alignment horizontal="center"/>
      <protection locked="0"/>
    </xf>
    <xf numFmtId="3" fontId="3" fillId="2" borderId="4" xfId="0" applyNumberFormat="1" applyFont="1" applyFill="1" applyBorder="1" applyAlignment="1" applyProtection="1">
      <alignment wrapText="1"/>
      <protection locked="0"/>
    </xf>
    <xf numFmtId="4" fontId="2" fillId="3" borderId="9" xfId="0" applyNumberFormat="1" applyFont="1" applyFill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vertical="center"/>
      <protection locked="0"/>
    </xf>
    <xf numFmtId="0" fontId="2" fillId="0" borderId="20" xfId="0" applyFont="1" applyBorder="1" applyAlignment="1" applyProtection="1">
      <alignment vertical="center"/>
      <protection locked="0"/>
    </xf>
    <xf numFmtId="0" fontId="2" fillId="0" borderId="39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3" fontId="2" fillId="2" borderId="29" xfId="0" applyNumberFormat="1" applyFont="1" applyFill="1" applyBorder="1" applyAlignment="1" applyProtection="1">
      <alignment vertical="center"/>
      <protection locked="0"/>
    </xf>
    <xf numFmtId="3" fontId="2" fillId="2" borderId="30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 applyProtection="1">
      <alignment horizontal="center"/>
      <protection locked="0"/>
    </xf>
    <xf numFmtId="3" fontId="3" fillId="2" borderId="4" xfId="0" applyNumberFormat="1" applyFont="1" applyFill="1" applyBorder="1" applyAlignment="1" applyProtection="1">
      <alignment horizontal="left" wrapText="1" indent="1"/>
      <protection locked="0"/>
    </xf>
    <xf numFmtId="3" fontId="2" fillId="0" borderId="0" xfId="0" applyNumberFormat="1" applyFont="1" applyFill="1" applyBorder="1" applyAlignment="1" applyProtection="1">
      <alignment vertical="center"/>
      <protection locked="0"/>
    </xf>
    <xf numFmtId="3" fontId="2" fillId="0" borderId="0" xfId="0" applyNumberFormat="1" applyFont="1" applyFill="1" applyBorder="1" applyAlignment="1" applyProtection="1">
      <protection locked="0"/>
    </xf>
    <xf numFmtId="3" fontId="13" fillId="0" borderId="0" xfId="0" applyNumberFormat="1" applyFont="1" applyFill="1" applyBorder="1" applyProtection="1">
      <protection locked="0"/>
    </xf>
    <xf numFmtId="10" fontId="2" fillId="0" borderId="0" xfId="1" applyNumberFormat="1" applyFont="1" applyFill="1" applyBorder="1" applyProtection="1">
      <protection locked="0"/>
    </xf>
    <xf numFmtId="165" fontId="40" fillId="10" borderId="0" xfId="0" applyNumberFormat="1" applyFont="1" applyFill="1" applyBorder="1" applyAlignment="1" applyProtection="1">
      <alignment horizontal="right" vertical="center" indent="1"/>
      <protection locked="0"/>
    </xf>
    <xf numFmtId="3" fontId="3" fillId="0" borderId="4" xfId="0" applyNumberFormat="1" applyFont="1" applyFill="1" applyBorder="1" applyAlignment="1" applyProtection="1">
      <alignment horizontal="left" wrapText="1" indent="1"/>
      <protection locked="0"/>
    </xf>
    <xf numFmtId="3" fontId="2" fillId="0" borderId="27" xfId="0" applyNumberFormat="1" applyFont="1" applyFill="1" applyBorder="1" applyAlignment="1" applyProtection="1">
      <alignment horizontal="left" indent="1"/>
      <protection locked="0"/>
    </xf>
    <xf numFmtId="3" fontId="2" fillId="0" borderId="4" xfId="0" applyNumberFormat="1" applyFont="1" applyBorder="1" applyAlignment="1" applyProtection="1">
      <alignment horizontal="left" vertical="center" wrapText="1" indent="1"/>
      <protection locked="0"/>
    </xf>
    <xf numFmtId="3" fontId="2" fillId="0" borderId="4" xfId="0" applyNumberFormat="1" applyFont="1" applyBorder="1" applyAlignment="1" applyProtection="1">
      <alignment horizontal="left" vertical="center" indent="1"/>
      <protection locked="0"/>
    </xf>
    <xf numFmtId="3" fontId="4" fillId="0" borderId="4" xfId="0" applyNumberFormat="1" applyFont="1" applyBorder="1" applyAlignment="1" applyProtection="1">
      <alignment horizontal="left" vertical="center" wrapText="1" inden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2" borderId="31" xfId="0" applyFont="1" applyFill="1" applyBorder="1" applyAlignment="1" applyProtection="1">
      <alignment vertical="center"/>
      <protection locked="0"/>
    </xf>
    <xf numFmtId="3" fontId="2" fillId="2" borderId="27" xfId="0" applyNumberFormat="1" applyFont="1" applyFill="1" applyBorder="1" applyAlignment="1" applyProtection="1">
      <alignment vertical="center" wrapText="1"/>
      <protection locked="0"/>
    </xf>
    <xf numFmtId="3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" fontId="2" fillId="0" borderId="0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textRotation="90" wrapText="1"/>
      <protection locked="0"/>
    </xf>
    <xf numFmtId="3" fontId="2" fillId="2" borderId="19" xfId="0" applyNumberFormat="1" applyFont="1" applyFill="1" applyBorder="1" applyAlignment="1" applyProtection="1">
      <alignment horizontal="center" vertical="center" textRotation="90" wrapText="1"/>
      <protection locked="0"/>
    </xf>
    <xf numFmtId="3" fontId="2" fillId="2" borderId="21" xfId="0" applyNumberFormat="1" applyFont="1" applyFill="1" applyBorder="1" applyAlignment="1" applyProtection="1">
      <alignment horizontal="center" vertical="center" textRotation="90" wrapText="1"/>
      <protection locked="0"/>
    </xf>
    <xf numFmtId="3" fontId="38" fillId="0" borderId="4" xfId="0" applyNumberFormat="1" applyFont="1" applyBorder="1" applyAlignment="1" applyProtection="1">
      <alignment horizontal="center" vertical="top" wrapText="1"/>
      <protection locked="0"/>
    </xf>
    <xf numFmtId="3" fontId="38" fillId="0" borderId="0" xfId="0" applyNumberFormat="1" applyFont="1" applyBorder="1" applyAlignment="1" applyProtection="1">
      <alignment horizontal="center" vertical="top" wrapText="1"/>
      <protection locked="0"/>
    </xf>
    <xf numFmtId="3" fontId="38" fillId="0" borderId="5" xfId="0" applyNumberFormat="1" applyFont="1" applyBorder="1" applyAlignment="1" applyProtection="1">
      <alignment horizontal="center" vertical="top" wrapText="1"/>
      <protection locked="0"/>
    </xf>
    <xf numFmtId="3" fontId="3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35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35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44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45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horizontal="center" vertical="center" wrapText="1"/>
    </xf>
    <xf numFmtId="0" fontId="35" fillId="0" borderId="0" xfId="0" applyFont="1" applyFill="1" applyBorder="1" applyAlignment="1" applyProtection="1">
      <alignment horizontal="center"/>
      <protection locked="0"/>
    </xf>
    <xf numFmtId="3" fontId="5" fillId="2" borderId="0" xfId="0" applyNumberFormat="1" applyFont="1" applyFill="1" applyBorder="1" applyAlignment="1" applyProtection="1">
      <alignment horizontal="left" vertical="top" indent="1"/>
      <protection locked="0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17" xfId="0" applyNumberFormat="1" applyFont="1" applyFill="1" applyBorder="1" applyAlignment="1" applyProtection="1">
      <alignment horizontal="center"/>
      <protection locked="0"/>
    </xf>
    <xf numFmtId="3" fontId="2" fillId="3" borderId="15" xfId="0" applyNumberFormat="1" applyFont="1" applyFill="1" applyBorder="1" applyAlignment="1" applyProtection="1">
      <alignment horizontal="center"/>
      <protection locked="0"/>
    </xf>
    <xf numFmtId="3" fontId="2" fillId="3" borderId="16" xfId="0" applyNumberFormat="1" applyFont="1" applyFill="1" applyBorder="1" applyAlignment="1" applyProtection="1">
      <alignment horizontal="center"/>
      <protection locked="0"/>
    </xf>
    <xf numFmtId="9" fontId="10" fillId="2" borderId="0" xfId="1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left" vertical="top" wrapText="1"/>
    </xf>
    <xf numFmtId="3" fontId="38" fillId="0" borderId="4" xfId="0" applyNumberFormat="1" applyFont="1" applyBorder="1" applyAlignment="1" applyProtection="1">
      <alignment horizontal="left" vertical="top" wrapText="1"/>
      <protection locked="0"/>
    </xf>
    <xf numFmtId="3" fontId="38" fillId="0" borderId="0" xfId="0" applyNumberFormat="1" applyFont="1" applyBorder="1" applyAlignment="1" applyProtection="1">
      <alignment horizontal="left" vertical="top" wrapText="1"/>
      <protection locked="0"/>
    </xf>
    <xf numFmtId="3" fontId="38" fillId="0" borderId="5" xfId="0" applyNumberFormat="1" applyFont="1" applyBorder="1" applyAlignment="1" applyProtection="1">
      <alignment horizontal="left" vertical="top" wrapText="1"/>
      <protection locked="0"/>
    </xf>
    <xf numFmtId="3" fontId="7" fillId="0" borderId="17" xfId="0" applyNumberFormat="1" applyFont="1" applyBorder="1" applyAlignment="1" applyProtection="1">
      <alignment horizontal="left" vertical="center" wrapText="1"/>
      <protection locked="0"/>
    </xf>
    <xf numFmtId="3" fontId="7" fillId="0" borderId="15" xfId="0" applyNumberFormat="1" applyFont="1" applyBorder="1" applyAlignment="1" applyProtection="1">
      <alignment horizontal="left" vertical="center" wrapText="1"/>
      <protection locked="0"/>
    </xf>
    <xf numFmtId="3" fontId="7" fillId="0" borderId="16" xfId="0" applyNumberFormat="1" applyFont="1" applyBorder="1" applyAlignment="1" applyProtection="1">
      <alignment horizontal="left" vertical="center" wrapText="1"/>
      <protection locked="0"/>
    </xf>
    <xf numFmtId="0" fontId="39" fillId="0" borderId="0" xfId="0" applyFont="1" applyAlignment="1" applyProtection="1">
      <alignment horizontal="center" vertical="top" wrapText="1"/>
    </xf>
    <xf numFmtId="3" fontId="2" fillId="2" borderId="0" xfId="0" applyNumberFormat="1" applyFont="1" applyFill="1" applyBorder="1" applyAlignment="1" applyProtection="1">
      <alignment horizontal="left" vertical="top" wrapText="1"/>
      <protection locked="0"/>
    </xf>
    <xf numFmtId="3" fontId="5" fillId="3" borderId="1" xfId="0" applyNumberFormat="1" applyFont="1" applyFill="1" applyBorder="1" applyAlignment="1" applyProtection="1">
      <alignment horizontal="left" vertical="top" wrapText="1"/>
      <protection locked="0"/>
    </xf>
    <xf numFmtId="3" fontId="5" fillId="3" borderId="2" xfId="0" applyNumberFormat="1" applyFont="1" applyFill="1" applyBorder="1" applyAlignment="1" applyProtection="1">
      <alignment horizontal="left" vertical="top" wrapText="1"/>
      <protection locked="0"/>
    </xf>
    <xf numFmtId="3" fontId="5" fillId="3" borderId="3" xfId="0" applyNumberFormat="1" applyFont="1" applyFill="1" applyBorder="1" applyAlignment="1" applyProtection="1">
      <alignment horizontal="left" vertical="top" wrapText="1"/>
      <protection locked="0"/>
    </xf>
    <xf numFmtId="3" fontId="5" fillId="3" borderId="4" xfId="0" applyNumberFormat="1" applyFont="1" applyFill="1" applyBorder="1" applyAlignment="1" applyProtection="1">
      <alignment horizontal="left" vertical="top" wrapText="1"/>
      <protection locked="0"/>
    </xf>
    <xf numFmtId="3" fontId="5" fillId="3" borderId="0" xfId="0" applyNumberFormat="1" applyFont="1" applyFill="1" applyBorder="1" applyAlignment="1" applyProtection="1">
      <alignment horizontal="left" vertical="top" wrapText="1"/>
      <protection locked="0"/>
    </xf>
    <xf numFmtId="3" fontId="5" fillId="3" borderId="5" xfId="0" applyNumberFormat="1" applyFont="1" applyFill="1" applyBorder="1" applyAlignment="1" applyProtection="1">
      <alignment horizontal="left" vertical="top" wrapText="1"/>
      <protection locked="0"/>
    </xf>
    <xf numFmtId="3" fontId="5" fillId="3" borderId="6" xfId="0" applyNumberFormat="1" applyFont="1" applyFill="1" applyBorder="1" applyAlignment="1" applyProtection="1">
      <alignment horizontal="left" vertical="top" wrapText="1"/>
      <protection locked="0"/>
    </xf>
    <xf numFmtId="3" fontId="5" fillId="3" borderId="7" xfId="0" applyNumberFormat="1" applyFont="1" applyFill="1" applyBorder="1" applyAlignment="1" applyProtection="1">
      <alignment horizontal="left" vertical="top" wrapText="1"/>
      <protection locked="0"/>
    </xf>
    <xf numFmtId="3" fontId="5" fillId="3" borderId="8" xfId="0" applyNumberFormat="1" applyFont="1" applyFill="1" applyBorder="1" applyAlignment="1" applyProtection="1">
      <alignment horizontal="left" vertical="top" wrapText="1"/>
      <protection locked="0"/>
    </xf>
    <xf numFmtId="9" fontId="2" fillId="3" borderId="13" xfId="1" applyFont="1" applyFill="1" applyBorder="1" applyAlignment="1" applyProtection="1">
      <alignment horizontal="center"/>
      <protection locked="0"/>
    </xf>
    <xf numFmtId="9" fontId="2" fillId="3" borderId="14" xfId="1" applyFont="1" applyFill="1" applyBorder="1" applyAlignment="1" applyProtection="1">
      <alignment horizontal="center"/>
      <protection locked="0"/>
    </xf>
    <xf numFmtId="3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41" fillId="10" borderId="4" xfId="0" applyFont="1" applyFill="1" applyBorder="1" applyAlignment="1">
      <alignment horizontal="center" vertical="center" wrapText="1"/>
    </xf>
    <xf numFmtId="0" fontId="41" fillId="10" borderId="0" xfId="0" applyFont="1" applyFill="1" applyAlignment="1">
      <alignment horizontal="center" vertical="center" wrapText="1"/>
    </xf>
    <xf numFmtId="3" fontId="7" fillId="0" borderId="17" xfId="0" applyNumberFormat="1" applyFont="1" applyBorder="1" applyAlignment="1" applyProtection="1">
      <alignment horizontal="center" vertical="center" wrapText="1"/>
      <protection locked="0"/>
    </xf>
    <xf numFmtId="3" fontId="7" fillId="0" borderId="15" xfId="0" applyNumberFormat="1" applyFont="1" applyBorder="1" applyAlignment="1" applyProtection="1">
      <alignment horizontal="center" vertical="center" wrapText="1"/>
      <protection locked="0"/>
    </xf>
    <xf numFmtId="3" fontId="7" fillId="0" borderId="16" xfId="0" applyNumberFormat="1" applyFont="1" applyBorder="1" applyAlignment="1" applyProtection="1">
      <alignment horizontal="center" vertical="center" wrapText="1"/>
      <protection locked="0"/>
    </xf>
    <xf numFmtId="3" fontId="4" fillId="2" borderId="0" xfId="0" applyNumberFormat="1" applyFont="1" applyFill="1" applyBorder="1" applyAlignment="1" applyProtection="1">
      <alignment horizontal="left" vertical="top" wrapText="1"/>
      <protection locked="0"/>
    </xf>
    <xf numFmtId="3" fontId="2" fillId="2" borderId="17" xfId="0" applyNumberFormat="1" applyFont="1" applyFill="1" applyBorder="1" applyAlignment="1" applyProtection="1">
      <alignment horizontal="center"/>
      <protection locked="0"/>
    </xf>
    <xf numFmtId="3" fontId="2" fillId="2" borderId="15" xfId="0" applyNumberFormat="1" applyFont="1" applyFill="1" applyBorder="1" applyAlignment="1" applyProtection="1">
      <alignment horizontal="center"/>
      <protection locked="0"/>
    </xf>
    <xf numFmtId="3" fontId="2" fillId="2" borderId="16" xfId="0" applyNumberFormat="1" applyFont="1" applyFill="1" applyBorder="1" applyAlignment="1" applyProtection="1">
      <alignment horizontal="center"/>
      <protection locked="0"/>
    </xf>
    <xf numFmtId="3" fontId="2" fillId="2" borderId="30" xfId="0" applyNumberFormat="1" applyFont="1" applyFill="1" applyBorder="1" applyAlignment="1" applyProtection="1">
      <alignment horizontal="left"/>
      <protection locked="0"/>
    </xf>
    <xf numFmtId="3" fontId="2" fillId="2" borderId="31" xfId="0" applyNumberFormat="1" applyFont="1" applyFill="1" applyBorder="1" applyAlignment="1" applyProtection="1">
      <alignment horizontal="left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2" xfId="0" applyNumberFormat="1" applyFont="1" applyBorder="1" applyAlignment="1" applyProtection="1">
      <alignment horizontal="center" vertical="center" wrapText="1"/>
      <protection locked="0"/>
    </xf>
    <xf numFmtId="3" fontId="2" fillId="2" borderId="29" xfId="0" applyNumberFormat="1" applyFont="1" applyFill="1" applyBorder="1" applyAlignment="1" applyProtection="1">
      <alignment horizontal="left" vertical="center"/>
      <protection locked="0"/>
    </xf>
    <xf numFmtId="3" fontId="2" fillId="2" borderId="18" xfId="0" applyNumberFormat="1" applyFont="1" applyFill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3" fontId="2" fillId="2" borderId="27" xfId="0" applyNumberFormat="1" applyFont="1" applyFill="1" applyBorder="1" applyAlignment="1" applyProtection="1">
      <alignment horizontal="left" vertical="center"/>
      <protection locked="0"/>
    </xf>
    <xf numFmtId="3" fontId="2" fillId="2" borderId="9" xfId="0" applyNumberFormat="1" applyFont="1" applyFill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3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17" fillId="5" borderId="17" xfId="0" applyNumberFormat="1" applyFont="1" applyFill="1" applyBorder="1" applyAlignment="1" applyProtection="1">
      <alignment horizontal="center" vertical="center"/>
      <protection locked="0"/>
    </xf>
    <xf numFmtId="3" fontId="17" fillId="5" borderId="15" xfId="0" applyNumberFormat="1" applyFont="1" applyFill="1" applyBorder="1" applyAlignment="1" applyProtection="1">
      <alignment horizontal="center" vertical="center"/>
      <protection locked="0"/>
    </xf>
    <xf numFmtId="3" fontId="17" fillId="5" borderId="16" xfId="0" applyNumberFormat="1" applyFont="1" applyFill="1" applyBorder="1" applyAlignment="1" applyProtection="1">
      <alignment horizontal="center" vertical="center"/>
      <protection locked="0"/>
    </xf>
    <xf numFmtId="3" fontId="2" fillId="2" borderId="17" xfId="0" applyNumberFormat="1" applyFont="1" applyFill="1" applyBorder="1" applyAlignment="1" applyProtection="1">
      <alignment horizontal="center"/>
    </xf>
    <xf numFmtId="3" fontId="2" fillId="2" borderId="16" xfId="0" applyNumberFormat="1" applyFont="1" applyFill="1" applyBorder="1" applyAlignment="1" applyProtection="1">
      <alignment horizontal="center"/>
    </xf>
    <xf numFmtId="3" fontId="1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3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16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9" xfId="5" applyFont="1" applyFill="1" applyBorder="1" applyAlignment="1" applyProtection="1">
      <alignment horizontal="center" vertical="center" wrapText="1"/>
    </xf>
    <xf numFmtId="0" fontId="28" fillId="0" borderId="9" xfId="5" applyFont="1" applyFill="1" applyBorder="1" applyAlignment="1" applyProtection="1">
      <alignment horizontal="center" vertical="center"/>
    </xf>
    <xf numFmtId="3" fontId="26" fillId="2" borderId="17" xfId="0" applyNumberFormat="1" applyFont="1" applyFill="1" applyBorder="1" applyAlignment="1" applyProtection="1">
      <alignment horizontal="center"/>
    </xf>
    <xf numFmtId="3" fontId="26" fillId="2" borderId="15" xfId="0" applyNumberFormat="1" applyFont="1" applyFill="1" applyBorder="1" applyAlignment="1" applyProtection="1">
      <alignment horizontal="center"/>
    </xf>
    <xf numFmtId="3" fontId="26" fillId="2" borderId="16" xfId="0" applyNumberFormat="1" applyFont="1" applyFill="1" applyBorder="1" applyAlignment="1" applyProtection="1">
      <alignment horizontal="center"/>
    </xf>
    <xf numFmtId="0" fontId="24" fillId="8" borderId="43" xfId="6" applyFont="1" applyFill="1" applyBorder="1" applyAlignment="1" applyProtection="1">
      <alignment horizontal="left" vertical="top" wrapText="1"/>
    </xf>
    <xf numFmtId="0" fontId="24" fillId="8" borderId="0" xfId="6" applyFont="1" applyFill="1" applyBorder="1" applyAlignment="1" applyProtection="1">
      <alignment horizontal="left" vertical="top" wrapText="1"/>
    </xf>
    <xf numFmtId="3" fontId="26" fillId="2" borderId="17" xfId="0" applyNumberFormat="1" applyFont="1" applyFill="1" applyBorder="1" applyAlignment="1" applyProtection="1">
      <alignment horizontal="left" vertical="center" wrapText="1"/>
      <protection locked="0"/>
    </xf>
    <xf numFmtId="3" fontId="26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26" fillId="2" borderId="0" xfId="0" applyNumberFormat="1" applyFont="1" applyFill="1" applyBorder="1" applyAlignment="1" applyProtection="1">
      <alignment horizontal="center"/>
    </xf>
  </cellXfs>
  <cellStyles count="11">
    <cellStyle name="Accent1" xfId="5" builtinId="29"/>
    <cellStyle name="Activity" xfId="7"/>
    <cellStyle name="Comma" xfId="3" builtinId="3"/>
    <cellStyle name="Currency" xfId="4" builtinId="4"/>
    <cellStyle name="Heading 4 2" xfId="8"/>
    <cellStyle name="Normal" xfId="0" builtinId="0"/>
    <cellStyle name="Normal 2" xfId="2"/>
    <cellStyle name="Normal 3" xfId="6"/>
    <cellStyle name="Percent" xfId="1" builtinId="5"/>
    <cellStyle name="Period Headers" xfId="10"/>
    <cellStyle name="Project Headers" xfId="9"/>
  </cellStyles>
  <dxfs count="92"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E5F4F7"/>
      <color rgb="FFF0F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 tint="0.59999389629810485"/>
  </sheetPr>
  <dimension ref="A1:BE204"/>
  <sheetViews>
    <sheetView showGridLines="0" tabSelected="1" topLeftCell="D1" zoomScaleNormal="100" workbookViewId="0">
      <pane xSplit="1" topLeftCell="E1" activePane="topRight" state="frozen"/>
      <selection activeCell="D1" sqref="D1"/>
      <selection pane="topRight" activeCell="D155" sqref="D155:D160"/>
    </sheetView>
  </sheetViews>
  <sheetFormatPr defaultColWidth="9.140625" defaultRowHeight="15" outlineLevelRow="1" outlineLevelCol="1" x14ac:dyDescent="0.25"/>
  <cols>
    <col min="1" max="1" width="0.5703125" style="5" customWidth="1"/>
    <col min="2" max="2" width="6.42578125" style="3" customWidth="1"/>
    <col min="3" max="3" width="0.5703125" style="3" customWidth="1"/>
    <col min="4" max="4" width="56.5703125" style="112" customWidth="1"/>
    <col min="5" max="5" width="24.5703125" style="112" customWidth="1"/>
    <col min="6" max="6" width="25.42578125" style="112" customWidth="1"/>
    <col min="7" max="10" width="20" style="112" customWidth="1"/>
    <col min="11" max="11" width="20" style="3" customWidth="1"/>
    <col min="12" max="14" width="20" style="4" customWidth="1"/>
    <col min="15" max="24" width="20" style="4" hidden="1" customWidth="1" outlineLevel="1"/>
    <col min="25" max="25" width="20" style="4" customWidth="1" collapsed="1"/>
    <col min="26" max="26" width="6.85546875" style="4" customWidth="1"/>
    <col min="27" max="27" width="9.140625" style="4" customWidth="1"/>
    <col min="28" max="31" width="24.5703125" style="4" customWidth="1"/>
    <col min="32" max="49" width="9.140625" style="4"/>
    <col min="50" max="16384" width="9.140625" style="5"/>
  </cols>
  <sheetData>
    <row r="1" spans="2:53" ht="15" customHeight="1" x14ac:dyDescent="0.25">
      <c r="D1" s="277" t="s">
        <v>170</v>
      </c>
      <c r="E1" s="278"/>
      <c r="F1" s="278"/>
      <c r="G1" s="279"/>
      <c r="H1" s="3"/>
      <c r="I1" s="283" t="s">
        <v>133</v>
      </c>
      <c r="J1" s="232"/>
      <c r="K1" s="233"/>
      <c r="L1" s="233"/>
      <c r="M1" s="233"/>
      <c r="AX1" s="4"/>
      <c r="AY1" s="4"/>
      <c r="AZ1" s="4"/>
    </row>
    <row r="2" spans="2:53" s="4" customFormat="1" ht="34.5" customHeight="1" thickBot="1" x14ac:dyDescent="0.3">
      <c r="B2" s="3"/>
      <c r="C2" s="3"/>
      <c r="D2" s="280"/>
      <c r="E2" s="281"/>
      <c r="F2" s="281"/>
      <c r="G2" s="282"/>
      <c r="H2" s="3"/>
      <c r="I2" s="284"/>
      <c r="J2" s="233"/>
      <c r="K2" s="233"/>
      <c r="L2" s="233"/>
      <c r="M2" s="233"/>
    </row>
    <row r="3" spans="2:53" s="4" customFormat="1" ht="11.25" customHeight="1" x14ac:dyDescent="0.25">
      <c r="B3" s="3"/>
      <c r="C3" s="3"/>
      <c r="D3" s="234"/>
      <c r="E3" s="234"/>
      <c r="F3" s="234"/>
      <c r="G3" s="234"/>
      <c r="H3" s="3"/>
      <c r="I3" s="236"/>
      <c r="J3" s="233"/>
      <c r="K3" s="233"/>
      <c r="L3" s="233"/>
      <c r="M3" s="233"/>
    </row>
    <row r="4" spans="2:53" s="4" customFormat="1" ht="34.5" customHeight="1" x14ac:dyDescent="0.25">
      <c r="B4" s="3"/>
      <c r="C4" s="3"/>
      <c r="D4" s="285" t="s">
        <v>178</v>
      </c>
      <c r="E4" s="285"/>
      <c r="F4" s="285"/>
      <c r="G4" s="285"/>
      <c r="H4" s="235"/>
      <c r="I4" s="235"/>
      <c r="J4" s="233"/>
      <c r="K4" s="233"/>
      <c r="L4" s="233"/>
      <c r="M4" s="233"/>
    </row>
    <row r="5" spans="2:53" ht="15.75" thickBot="1" x14ac:dyDescent="0.3">
      <c r="D5" s="4"/>
      <c r="E5" s="3"/>
      <c r="F5" s="3"/>
      <c r="G5" s="3"/>
      <c r="H5" s="3"/>
      <c r="I5" s="181"/>
      <c r="J5" s="181"/>
      <c r="K5" s="181"/>
      <c r="L5" s="237"/>
      <c r="M5" s="237"/>
      <c r="AX5" s="4"/>
      <c r="AY5" s="4"/>
      <c r="AZ5" s="4"/>
      <c r="BA5" s="4"/>
    </row>
    <row r="6" spans="2:53" s="4" customFormat="1" ht="15.75" customHeight="1" thickBot="1" x14ac:dyDescent="0.3">
      <c r="B6" s="3"/>
      <c r="C6" s="3"/>
      <c r="D6" s="22" t="s">
        <v>11</v>
      </c>
      <c r="E6" s="289"/>
      <c r="F6" s="290"/>
      <c r="G6" s="291"/>
      <c r="H6" s="3"/>
      <c r="I6" s="288"/>
      <c r="J6" s="288"/>
      <c r="K6" s="288"/>
      <c r="L6" s="288"/>
      <c r="M6" s="288"/>
    </row>
    <row r="7" spans="2:53" s="4" customFormat="1" ht="15.75" customHeight="1" thickBot="1" x14ac:dyDescent="0.3">
      <c r="B7" s="3"/>
      <c r="C7" s="3"/>
      <c r="D7" s="22" t="s">
        <v>12</v>
      </c>
      <c r="E7" s="289"/>
      <c r="F7" s="290"/>
      <c r="G7" s="291"/>
      <c r="H7" s="3"/>
      <c r="I7" s="288"/>
      <c r="J7" s="288"/>
      <c r="K7" s="288"/>
      <c r="L7" s="288"/>
      <c r="M7" s="288"/>
    </row>
    <row r="8" spans="2:53" s="4" customFormat="1" ht="26.25" customHeight="1" thickBot="1" x14ac:dyDescent="0.3">
      <c r="B8" s="3"/>
      <c r="C8" s="3"/>
      <c r="D8" s="179" t="s">
        <v>135</v>
      </c>
      <c r="E8" s="20"/>
      <c r="F8" s="3"/>
      <c r="G8" s="3"/>
      <c r="H8" s="13"/>
      <c r="I8" s="288"/>
      <c r="J8" s="288"/>
      <c r="K8" s="288"/>
      <c r="L8" s="288"/>
      <c r="M8" s="288"/>
    </row>
    <row r="9" spans="2:53" s="4" customFormat="1" ht="23.25" x14ac:dyDescent="0.35">
      <c r="B9" s="3"/>
      <c r="C9" s="3"/>
      <c r="D9" s="23" t="s">
        <v>35</v>
      </c>
      <c r="E9" s="24"/>
      <c r="F9" s="24"/>
      <c r="G9" s="25"/>
      <c r="H9" s="13"/>
      <c r="I9" s="238"/>
      <c r="J9" s="238"/>
      <c r="K9" s="238"/>
      <c r="L9" s="238"/>
      <c r="M9" s="238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26"/>
      <c r="AH9" s="27"/>
      <c r="AI9" s="3"/>
      <c r="AJ9" s="3"/>
    </row>
    <row r="10" spans="2:53" s="4" customFormat="1" x14ac:dyDescent="0.25">
      <c r="B10" s="3"/>
      <c r="C10" s="3"/>
      <c r="D10" s="28" t="s">
        <v>17</v>
      </c>
      <c r="E10" s="29" t="s">
        <v>34</v>
      </c>
      <c r="F10" s="29" t="s">
        <v>18</v>
      </c>
      <c r="G10" s="139" t="s">
        <v>36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26"/>
      <c r="AH10" s="27"/>
      <c r="AI10" s="3"/>
      <c r="AJ10" s="3"/>
    </row>
    <row r="11" spans="2:53" s="4" customFormat="1" ht="15" customHeight="1" x14ac:dyDescent="0.25">
      <c r="B11" s="271" t="s">
        <v>136</v>
      </c>
      <c r="C11" s="143"/>
      <c r="D11" s="147" t="s">
        <v>81</v>
      </c>
      <c r="E11" s="7"/>
      <c r="F11" s="10">
        <f t="shared" ref="F11:F20" si="0">+VLOOKUP(D11,$D$70:$Y$79,22,FALSE)</f>
        <v>0</v>
      </c>
      <c r="G11" s="140">
        <f>+F11*E11</f>
        <v>0</v>
      </c>
      <c r="H11" s="146" t="str">
        <f>+IF(F11&gt;0,IF(E11&gt;0,"","Salaire manquant"),IF(E11&gt;0,IF(F11&gt;0,"","Efforts manquants en section Work-Packages"),""))</f>
        <v/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26"/>
      <c r="AH11" s="27"/>
      <c r="AI11" s="3"/>
      <c r="AJ11" s="3"/>
    </row>
    <row r="12" spans="2:53" s="4" customFormat="1" x14ac:dyDescent="0.25">
      <c r="B12" s="272"/>
      <c r="C12" s="143"/>
      <c r="D12" s="147" t="s">
        <v>82</v>
      </c>
      <c r="E12" s="7"/>
      <c r="F12" s="10">
        <f t="shared" si="0"/>
        <v>0</v>
      </c>
      <c r="G12" s="140">
        <f>+F12*E12</f>
        <v>0</v>
      </c>
      <c r="H12" s="146" t="str">
        <f t="shared" ref="H12:H20" si="1">+IF(F12&gt;0,IF(E12&gt;0,"","Salaire manquant"),IF(E12&gt;0,IF(F12&gt;0,"","Efforts manquants en section Work-Packages"),""))</f>
        <v/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26"/>
      <c r="AH12" s="27"/>
      <c r="AI12" s="3"/>
      <c r="AJ12" s="3"/>
    </row>
    <row r="13" spans="2:53" s="4" customFormat="1" x14ac:dyDescent="0.25">
      <c r="B13" s="272"/>
      <c r="C13" s="143"/>
      <c r="D13" s="147" t="s">
        <v>83</v>
      </c>
      <c r="E13" s="7"/>
      <c r="F13" s="10">
        <f t="shared" si="0"/>
        <v>0</v>
      </c>
      <c r="G13" s="140">
        <f>+F13*E13</f>
        <v>0</v>
      </c>
      <c r="H13" s="146" t="str">
        <f t="shared" si="1"/>
        <v/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26"/>
      <c r="AH13" s="27"/>
      <c r="AI13" s="3"/>
      <c r="AJ13" s="3"/>
    </row>
    <row r="14" spans="2:53" s="4" customFormat="1" x14ac:dyDescent="0.25">
      <c r="B14" s="272"/>
      <c r="C14" s="143"/>
      <c r="D14" s="147" t="s">
        <v>84</v>
      </c>
      <c r="E14" s="7"/>
      <c r="F14" s="10">
        <f t="shared" si="0"/>
        <v>0</v>
      </c>
      <c r="G14" s="140">
        <f>+F14*E14</f>
        <v>0</v>
      </c>
      <c r="H14" s="146" t="str">
        <f>+IF(F14&gt;0,IF(E14&gt;0,"","Salaire manquant"),IF(E14&gt;0,IF(F14&gt;0,"","Efforts manquants en section Work-Packages"),""))</f>
        <v/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26"/>
      <c r="AH14" s="27"/>
      <c r="AI14" s="3"/>
      <c r="AJ14" s="3"/>
    </row>
    <row r="15" spans="2:53" s="4" customFormat="1" x14ac:dyDescent="0.25">
      <c r="B15" s="272"/>
      <c r="C15" s="143"/>
      <c r="D15" s="147" t="s">
        <v>85</v>
      </c>
      <c r="E15" s="7"/>
      <c r="F15" s="10">
        <f t="shared" si="0"/>
        <v>0</v>
      </c>
      <c r="G15" s="140">
        <f t="shared" ref="G15:G20" si="2">+F15*E15</f>
        <v>0</v>
      </c>
      <c r="H15" s="146" t="str">
        <f t="shared" si="1"/>
        <v/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26"/>
      <c r="AH15" s="27"/>
      <c r="AI15" s="3"/>
      <c r="AJ15" s="3"/>
    </row>
    <row r="16" spans="2:53" s="4" customFormat="1" hidden="1" outlineLevel="1" x14ac:dyDescent="0.25">
      <c r="B16" s="272"/>
      <c r="C16" s="143"/>
      <c r="D16" s="147" t="s">
        <v>41</v>
      </c>
      <c r="E16" s="7"/>
      <c r="F16" s="10">
        <f t="shared" si="0"/>
        <v>0</v>
      </c>
      <c r="G16" s="140">
        <f t="shared" si="2"/>
        <v>0</v>
      </c>
      <c r="H16" s="146" t="str">
        <f t="shared" si="1"/>
        <v/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26"/>
      <c r="AH16" s="27"/>
      <c r="AI16" s="3"/>
      <c r="AJ16" s="3"/>
    </row>
    <row r="17" spans="2:51" s="4" customFormat="1" hidden="1" outlineLevel="1" x14ac:dyDescent="0.25">
      <c r="B17" s="272"/>
      <c r="C17" s="143"/>
      <c r="D17" s="147" t="s">
        <v>42</v>
      </c>
      <c r="E17" s="7"/>
      <c r="F17" s="10">
        <f t="shared" si="0"/>
        <v>0</v>
      </c>
      <c r="G17" s="140">
        <f t="shared" si="2"/>
        <v>0</v>
      </c>
      <c r="H17" s="146" t="str">
        <f t="shared" si="1"/>
        <v/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26"/>
      <c r="AH17" s="27"/>
      <c r="AI17" s="3"/>
      <c r="AJ17" s="3"/>
    </row>
    <row r="18" spans="2:51" s="4" customFormat="1" hidden="1" outlineLevel="1" x14ac:dyDescent="0.25">
      <c r="B18" s="272"/>
      <c r="C18" s="143"/>
      <c r="D18" s="147" t="s">
        <v>43</v>
      </c>
      <c r="E18" s="7"/>
      <c r="F18" s="10">
        <f t="shared" si="0"/>
        <v>0</v>
      </c>
      <c r="G18" s="140">
        <f t="shared" si="2"/>
        <v>0</v>
      </c>
      <c r="H18" s="146" t="str">
        <f t="shared" si="1"/>
        <v/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26"/>
      <c r="AH18" s="27"/>
      <c r="AI18" s="3"/>
      <c r="AJ18" s="3"/>
    </row>
    <row r="19" spans="2:51" s="4" customFormat="1" hidden="1" outlineLevel="1" x14ac:dyDescent="0.25">
      <c r="B19" s="272"/>
      <c r="C19" s="143"/>
      <c r="D19" s="147" t="s">
        <v>44</v>
      </c>
      <c r="E19" s="7"/>
      <c r="F19" s="10">
        <f t="shared" si="0"/>
        <v>0</v>
      </c>
      <c r="G19" s="140">
        <f t="shared" si="2"/>
        <v>0</v>
      </c>
      <c r="H19" s="146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26"/>
      <c r="AH19" s="27"/>
      <c r="AI19" s="3"/>
      <c r="AJ19" s="3"/>
    </row>
    <row r="20" spans="2:51" s="4" customFormat="1" hidden="1" outlineLevel="1" x14ac:dyDescent="0.25">
      <c r="B20" s="273"/>
      <c r="C20" s="143"/>
      <c r="D20" s="147" t="s">
        <v>45</v>
      </c>
      <c r="E20" s="7"/>
      <c r="F20" s="10">
        <f t="shared" si="0"/>
        <v>0</v>
      </c>
      <c r="G20" s="140">
        <f t="shared" si="2"/>
        <v>0</v>
      </c>
      <c r="H20" s="146" t="str">
        <f t="shared" si="1"/>
        <v/>
      </c>
      <c r="I20" s="145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26"/>
      <c r="AH20" s="27"/>
      <c r="AI20" s="3"/>
      <c r="AJ20" s="3"/>
    </row>
    <row r="21" spans="2:51" s="4" customFormat="1" ht="15.75" collapsed="1" thickBot="1" x14ac:dyDescent="0.3">
      <c r="B21" s="3"/>
      <c r="C21" s="3"/>
      <c r="D21" s="30"/>
      <c r="E21" s="31"/>
      <c r="F21" s="32" t="s">
        <v>0</v>
      </c>
      <c r="G21" s="141">
        <f>+SUM(G11:G20)</f>
        <v>0</v>
      </c>
      <c r="H21" s="146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26"/>
      <c r="AH21" s="27"/>
      <c r="AI21" s="3"/>
      <c r="AJ21" s="3"/>
    </row>
    <row r="22" spans="2:51" s="4" customFormat="1" ht="15.75" thickBot="1" x14ac:dyDescent="0.3">
      <c r="B22" s="3"/>
      <c r="C22" s="3"/>
      <c r="D22" s="19"/>
      <c r="E22" s="20"/>
      <c r="F22" s="3"/>
      <c r="G22" s="55"/>
      <c r="H22" s="13"/>
      <c r="I22" s="3"/>
      <c r="J22" s="3"/>
      <c r="K22" s="3"/>
    </row>
    <row r="23" spans="2:51" s="43" customFormat="1" ht="45" x14ac:dyDescent="0.25">
      <c r="B23" s="42"/>
      <c r="C23" s="42"/>
      <c r="D23" s="268" t="s">
        <v>180</v>
      </c>
      <c r="E23" s="56" t="s">
        <v>4</v>
      </c>
      <c r="F23" s="57" t="s">
        <v>3</v>
      </c>
      <c r="G23" s="56" t="s">
        <v>56</v>
      </c>
      <c r="H23" s="56" t="s">
        <v>167</v>
      </c>
      <c r="I23" s="58" t="s">
        <v>168</v>
      </c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1"/>
      <c r="AX23" s="61"/>
      <c r="AY23" s="61"/>
    </row>
    <row r="24" spans="2:51" s="2" customFormat="1" x14ac:dyDescent="0.25">
      <c r="B24" s="1"/>
      <c r="C24" s="1"/>
      <c r="D24" s="115" t="s">
        <v>1</v>
      </c>
      <c r="E24" s="116">
        <v>7500</v>
      </c>
      <c r="F24" s="117">
        <v>10</v>
      </c>
      <c r="G24" s="118">
        <v>5</v>
      </c>
      <c r="H24" s="119">
        <v>23</v>
      </c>
      <c r="I24" s="120">
        <f>+(E24*F24)/G24*H24/12</f>
        <v>28750</v>
      </c>
      <c r="J24" s="11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7"/>
      <c r="AX24" s="17"/>
      <c r="AY24" s="17"/>
    </row>
    <row r="25" spans="2:51" x14ac:dyDescent="0.25">
      <c r="B25" s="271" t="s">
        <v>80</v>
      </c>
      <c r="D25" s="147" t="s">
        <v>2</v>
      </c>
      <c r="E25" s="121"/>
      <c r="F25" s="122"/>
      <c r="G25" s="113"/>
      <c r="H25" s="128">
        <f>+VLOOKUP(D25,$D$84:$Y$123,22,FALSE)</f>
        <v>0</v>
      </c>
      <c r="I25" s="129" t="str">
        <f>+IFERROR((E25*F25)/G25*H25/12,"-")</f>
        <v>-</v>
      </c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3"/>
      <c r="AX25" s="63"/>
      <c r="AY25" s="63"/>
    </row>
    <row r="26" spans="2:51" x14ac:dyDescent="0.25">
      <c r="B26" s="272"/>
      <c r="D26" s="147" t="s">
        <v>47</v>
      </c>
      <c r="E26" s="121"/>
      <c r="F26" s="122"/>
      <c r="G26" s="113"/>
      <c r="H26" s="128">
        <f>+VLOOKUP(D26,$D$84:$Y$123,22,FALSE)</f>
        <v>0</v>
      </c>
      <c r="I26" s="129" t="str">
        <f t="shared" ref="I26:I64" si="3">+IFERROR((E26*F26)/G26*H26/12,"-")</f>
        <v>-</v>
      </c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3"/>
      <c r="AX26" s="63"/>
      <c r="AY26" s="63"/>
    </row>
    <row r="27" spans="2:51" x14ac:dyDescent="0.25">
      <c r="B27" s="272"/>
      <c r="D27" s="147" t="s">
        <v>48</v>
      </c>
      <c r="E27" s="121"/>
      <c r="F27" s="122"/>
      <c r="G27" s="113"/>
      <c r="H27" s="128">
        <f t="shared" ref="H27:H64" si="4">+VLOOKUP(D27,$D$84:$Y$123,22,FALSE)</f>
        <v>0</v>
      </c>
      <c r="I27" s="129" t="str">
        <f t="shared" si="3"/>
        <v>-</v>
      </c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3"/>
      <c r="AX27" s="63"/>
      <c r="AY27" s="63"/>
    </row>
    <row r="28" spans="2:51" x14ac:dyDescent="0.25">
      <c r="B28" s="272"/>
      <c r="D28" s="147" t="s">
        <v>49</v>
      </c>
      <c r="E28" s="121"/>
      <c r="F28" s="125"/>
      <c r="G28" s="113"/>
      <c r="H28" s="128">
        <f t="shared" si="4"/>
        <v>0</v>
      </c>
      <c r="I28" s="129" t="str">
        <f t="shared" si="3"/>
        <v>-</v>
      </c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3"/>
      <c r="AX28" s="63"/>
      <c r="AY28" s="63"/>
    </row>
    <row r="29" spans="2:51" x14ac:dyDescent="0.25">
      <c r="B29" s="272"/>
      <c r="D29" s="147" t="s">
        <v>50</v>
      </c>
      <c r="E29" s="121"/>
      <c r="F29" s="125"/>
      <c r="G29" s="113"/>
      <c r="H29" s="128">
        <f t="shared" si="4"/>
        <v>0</v>
      </c>
      <c r="I29" s="129" t="str">
        <f t="shared" si="3"/>
        <v>-</v>
      </c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3"/>
      <c r="AX29" s="63"/>
      <c r="AY29" s="63"/>
    </row>
    <row r="30" spans="2:51" hidden="1" outlineLevel="1" x14ac:dyDescent="0.25">
      <c r="B30" s="272"/>
      <c r="D30" s="147" t="s">
        <v>51</v>
      </c>
      <c r="E30" s="121"/>
      <c r="F30" s="125"/>
      <c r="G30" s="113"/>
      <c r="H30" s="128">
        <f t="shared" si="4"/>
        <v>0</v>
      </c>
      <c r="I30" s="129" t="str">
        <f t="shared" si="3"/>
        <v>-</v>
      </c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3"/>
      <c r="AX30" s="63"/>
      <c r="AY30" s="63"/>
    </row>
    <row r="31" spans="2:51" hidden="1" outlineLevel="1" x14ac:dyDescent="0.25">
      <c r="B31" s="272"/>
      <c r="D31" s="147" t="s">
        <v>52</v>
      </c>
      <c r="E31" s="121"/>
      <c r="F31" s="125"/>
      <c r="G31" s="113"/>
      <c r="H31" s="128">
        <f t="shared" si="4"/>
        <v>0</v>
      </c>
      <c r="I31" s="129" t="str">
        <f t="shared" si="3"/>
        <v>-</v>
      </c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3"/>
      <c r="AX31" s="63"/>
      <c r="AY31" s="63"/>
    </row>
    <row r="32" spans="2:51" hidden="1" outlineLevel="1" x14ac:dyDescent="0.25">
      <c r="B32" s="272"/>
      <c r="D32" s="147" t="s">
        <v>53</v>
      </c>
      <c r="E32" s="121"/>
      <c r="F32" s="125"/>
      <c r="G32" s="113"/>
      <c r="H32" s="128">
        <f t="shared" si="4"/>
        <v>0</v>
      </c>
      <c r="I32" s="129" t="str">
        <f t="shared" si="3"/>
        <v>-</v>
      </c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3"/>
      <c r="AX32" s="63"/>
      <c r="AY32" s="63"/>
    </row>
    <row r="33" spans="2:51" hidden="1" outlineLevel="1" x14ac:dyDescent="0.25">
      <c r="B33" s="272"/>
      <c r="D33" s="147" t="s">
        <v>54</v>
      </c>
      <c r="E33" s="121"/>
      <c r="F33" s="125"/>
      <c r="G33" s="113"/>
      <c r="H33" s="128">
        <f t="shared" si="4"/>
        <v>0</v>
      </c>
      <c r="I33" s="129" t="str">
        <f t="shared" si="3"/>
        <v>-</v>
      </c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3"/>
      <c r="AX33" s="63"/>
      <c r="AY33" s="63"/>
    </row>
    <row r="34" spans="2:51" hidden="1" outlineLevel="1" x14ac:dyDescent="0.25">
      <c r="B34" s="273"/>
      <c r="D34" s="147" t="s">
        <v>55</v>
      </c>
      <c r="E34" s="121"/>
      <c r="F34" s="125"/>
      <c r="G34" s="113"/>
      <c r="H34" s="128">
        <f t="shared" si="4"/>
        <v>0</v>
      </c>
      <c r="I34" s="129" t="str">
        <f t="shared" si="3"/>
        <v>-</v>
      </c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3"/>
      <c r="AX34" s="63"/>
      <c r="AY34" s="63"/>
    </row>
    <row r="35" spans="2:51" hidden="1" outlineLevel="1" x14ac:dyDescent="0.25">
      <c r="B35" s="143"/>
      <c r="D35" s="147" t="s">
        <v>103</v>
      </c>
      <c r="E35" s="121"/>
      <c r="F35" s="125"/>
      <c r="G35" s="113"/>
      <c r="H35" s="128">
        <f t="shared" si="4"/>
        <v>0</v>
      </c>
      <c r="I35" s="129" t="str">
        <f t="shared" si="3"/>
        <v>-</v>
      </c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3"/>
      <c r="AX35" s="63"/>
      <c r="AY35" s="63"/>
    </row>
    <row r="36" spans="2:51" hidden="1" outlineLevel="1" x14ac:dyDescent="0.25">
      <c r="B36" s="143"/>
      <c r="D36" s="147" t="s">
        <v>104</v>
      </c>
      <c r="E36" s="121"/>
      <c r="F36" s="125"/>
      <c r="G36" s="113"/>
      <c r="H36" s="128">
        <f t="shared" si="4"/>
        <v>0</v>
      </c>
      <c r="I36" s="129" t="str">
        <f t="shared" si="3"/>
        <v>-</v>
      </c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3"/>
      <c r="AX36" s="63"/>
      <c r="AY36" s="63"/>
    </row>
    <row r="37" spans="2:51" hidden="1" outlineLevel="1" x14ac:dyDescent="0.25">
      <c r="B37" s="143"/>
      <c r="D37" s="147" t="s">
        <v>105</v>
      </c>
      <c r="E37" s="121"/>
      <c r="F37" s="125"/>
      <c r="G37" s="113"/>
      <c r="H37" s="128">
        <f t="shared" si="4"/>
        <v>0</v>
      </c>
      <c r="I37" s="129" t="str">
        <f t="shared" si="3"/>
        <v>-</v>
      </c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3"/>
      <c r="AX37" s="63"/>
      <c r="AY37" s="63"/>
    </row>
    <row r="38" spans="2:51" hidden="1" outlineLevel="1" x14ac:dyDescent="0.25">
      <c r="B38" s="143"/>
      <c r="D38" s="147" t="s">
        <v>106</v>
      </c>
      <c r="E38" s="121"/>
      <c r="F38" s="125"/>
      <c r="G38" s="113"/>
      <c r="H38" s="128">
        <f t="shared" si="4"/>
        <v>0</v>
      </c>
      <c r="I38" s="129" t="str">
        <f t="shared" si="3"/>
        <v>-</v>
      </c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3"/>
      <c r="AX38" s="63"/>
      <c r="AY38" s="63"/>
    </row>
    <row r="39" spans="2:51" hidden="1" outlineLevel="1" x14ac:dyDescent="0.25">
      <c r="B39" s="143"/>
      <c r="D39" s="147" t="s">
        <v>107</v>
      </c>
      <c r="E39" s="121"/>
      <c r="F39" s="125"/>
      <c r="G39" s="113"/>
      <c r="H39" s="128">
        <f t="shared" si="4"/>
        <v>0</v>
      </c>
      <c r="I39" s="129" t="str">
        <f t="shared" si="3"/>
        <v>-</v>
      </c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3"/>
      <c r="AX39" s="63"/>
      <c r="AY39" s="63"/>
    </row>
    <row r="40" spans="2:51" hidden="1" outlineLevel="1" x14ac:dyDescent="0.25">
      <c r="B40" s="143"/>
      <c r="D40" s="147" t="s">
        <v>108</v>
      </c>
      <c r="E40" s="121"/>
      <c r="F40" s="125"/>
      <c r="G40" s="113"/>
      <c r="H40" s="128">
        <f t="shared" si="4"/>
        <v>0</v>
      </c>
      <c r="I40" s="129" t="str">
        <f t="shared" si="3"/>
        <v>-</v>
      </c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3"/>
      <c r="AX40" s="63"/>
      <c r="AY40" s="63"/>
    </row>
    <row r="41" spans="2:51" hidden="1" outlineLevel="1" x14ac:dyDescent="0.25">
      <c r="B41" s="143"/>
      <c r="D41" s="147" t="s">
        <v>109</v>
      </c>
      <c r="E41" s="121"/>
      <c r="F41" s="125"/>
      <c r="G41" s="113"/>
      <c r="H41" s="128">
        <f t="shared" si="4"/>
        <v>0</v>
      </c>
      <c r="I41" s="129" t="str">
        <f t="shared" si="3"/>
        <v>-</v>
      </c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3"/>
      <c r="AX41" s="63"/>
      <c r="AY41" s="63"/>
    </row>
    <row r="42" spans="2:51" hidden="1" outlineLevel="1" x14ac:dyDescent="0.25">
      <c r="B42" s="143"/>
      <c r="D42" s="147" t="s">
        <v>110</v>
      </c>
      <c r="E42" s="121"/>
      <c r="F42" s="125"/>
      <c r="G42" s="113"/>
      <c r="H42" s="128">
        <f t="shared" si="4"/>
        <v>0</v>
      </c>
      <c r="I42" s="129" t="str">
        <f t="shared" si="3"/>
        <v>-</v>
      </c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3"/>
      <c r="AX42" s="63"/>
      <c r="AY42" s="63"/>
    </row>
    <row r="43" spans="2:51" hidden="1" outlineLevel="1" x14ac:dyDescent="0.25">
      <c r="B43" s="143"/>
      <c r="D43" s="147" t="s">
        <v>111</v>
      </c>
      <c r="E43" s="121"/>
      <c r="F43" s="125"/>
      <c r="G43" s="113"/>
      <c r="H43" s="128">
        <f t="shared" si="4"/>
        <v>0</v>
      </c>
      <c r="I43" s="129" t="str">
        <f t="shared" si="3"/>
        <v>-</v>
      </c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3"/>
      <c r="AX43" s="63"/>
      <c r="AY43" s="63"/>
    </row>
    <row r="44" spans="2:51" hidden="1" outlineLevel="1" x14ac:dyDescent="0.25">
      <c r="B44" s="143"/>
      <c r="D44" s="147" t="s">
        <v>112</v>
      </c>
      <c r="E44" s="121"/>
      <c r="F44" s="125"/>
      <c r="G44" s="113"/>
      <c r="H44" s="128">
        <f t="shared" si="4"/>
        <v>0</v>
      </c>
      <c r="I44" s="129" t="str">
        <f t="shared" si="3"/>
        <v>-</v>
      </c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3"/>
      <c r="AX44" s="63"/>
      <c r="AY44" s="63"/>
    </row>
    <row r="45" spans="2:51" hidden="1" outlineLevel="1" x14ac:dyDescent="0.25">
      <c r="B45" s="143"/>
      <c r="D45" s="147" t="s">
        <v>113</v>
      </c>
      <c r="E45" s="121"/>
      <c r="F45" s="125"/>
      <c r="G45" s="113"/>
      <c r="H45" s="128">
        <f t="shared" si="4"/>
        <v>0</v>
      </c>
      <c r="I45" s="129" t="str">
        <f t="shared" si="3"/>
        <v>-</v>
      </c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3"/>
      <c r="AX45" s="63"/>
      <c r="AY45" s="63"/>
    </row>
    <row r="46" spans="2:51" hidden="1" outlineLevel="1" x14ac:dyDescent="0.25">
      <c r="B46" s="143"/>
      <c r="D46" s="147" t="s">
        <v>114</v>
      </c>
      <c r="E46" s="121"/>
      <c r="F46" s="125"/>
      <c r="G46" s="113"/>
      <c r="H46" s="128">
        <f t="shared" si="4"/>
        <v>0</v>
      </c>
      <c r="I46" s="129" t="str">
        <f t="shared" si="3"/>
        <v>-</v>
      </c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3"/>
      <c r="AX46" s="63"/>
      <c r="AY46" s="63"/>
    </row>
    <row r="47" spans="2:51" hidden="1" outlineLevel="1" x14ac:dyDescent="0.25">
      <c r="B47" s="143"/>
      <c r="D47" s="147" t="s">
        <v>115</v>
      </c>
      <c r="E47" s="121"/>
      <c r="F47" s="125"/>
      <c r="G47" s="113"/>
      <c r="H47" s="128">
        <f t="shared" si="4"/>
        <v>0</v>
      </c>
      <c r="I47" s="129" t="str">
        <f t="shared" si="3"/>
        <v>-</v>
      </c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3"/>
      <c r="AX47" s="63"/>
      <c r="AY47" s="63"/>
    </row>
    <row r="48" spans="2:51" hidden="1" outlineLevel="1" x14ac:dyDescent="0.25">
      <c r="B48" s="143"/>
      <c r="D48" s="147" t="s">
        <v>116</v>
      </c>
      <c r="E48" s="121"/>
      <c r="F48" s="125"/>
      <c r="G48" s="113"/>
      <c r="H48" s="128">
        <f t="shared" si="4"/>
        <v>0</v>
      </c>
      <c r="I48" s="129" t="str">
        <f t="shared" si="3"/>
        <v>-</v>
      </c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3"/>
      <c r="AX48" s="63"/>
      <c r="AY48" s="63"/>
    </row>
    <row r="49" spans="2:51" hidden="1" outlineLevel="1" x14ac:dyDescent="0.25">
      <c r="B49" s="143"/>
      <c r="D49" s="147" t="s">
        <v>117</v>
      </c>
      <c r="E49" s="121"/>
      <c r="F49" s="125"/>
      <c r="G49" s="113"/>
      <c r="H49" s="128">
        <f t="shared" si="4"/>
        <v>0</v>
      </c>
      <c r="I49" s="129" t="str">
        <f t="shared" si="3"/>
        <v>-</v>
      </c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3"/>
      <c r="AX49" s="63"/>
      <c r="AY49" s="63"/>
    </row>
    <row r="50" spans="2:51" hidden="1" outlineLevel="1" x14ac:dyDescent="0.25">
      <c r="B50" s="143"/>
      <c r="D50" s="147" t="s">
        <v>118</v>
      </c>
      <c r="E50" s="121"/>
      <c r="F50" s="125"/>
      <c r="G50" s="113"/>
      <c r="H50" s="128">
        <f t="shared" si="4"/>
        <v>0</v>
      </c>
      <c r="I50" s="129" t="str">
        <f t="shared" si="3"/>
        <v>-</v>
      </c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3"/>
      <c r="AX50" s="63"/>
      <c r="AY50" s="63"/>
    </row>
    <row r="51" spans="2:51" hidden="1" outlineLevel="1" x14ac:dyDescent="0.25">
      <c r="B51" s="143"/>
      <c r="D51" s="147" t="s">
        <v>119</v>
      </c>
      <c r="E51" s="121"/>
      <c r="F51" s="125"/>
      <c r="G51" s="113"/>
      <c r="H51" s="128">
        <f t="shared" si="4"/>
        <v>0</v>
      </c>
      <c r="I51" s="129" t="str">
        <f>+IFERROR((E51*F51)/G51*H51/12,"-")</f>
        <v>-</v>
      </c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3"/>
      <c r="AX51" s="63"/>
      <c r="AY51" s="63"/>
    </row>
    <row r="52" spans="2:51" hidden="1" outlineLevel="1" x14ac:dyDescent="0.25">
      <c r="B52" s="143"/>
      <c r="D52" s="147" t="s">
        <v>120</v>
      </c>
      <c r="E52" s="121"/>
      <c r="F52" s="125"/>
      <c r="G52" s="113"/>
      <c r="H52" s="128">
        <f t="shared" si="4"/>
        <v>0</v>
      </c>
      <c r="I52" s="129" t="str">
        <f t="shared" si="3"/>
        <v>-</v>
      </c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3"/>
      <c r="AX52" s="63"/>
      <c r="AY52" s="63"/>
    </row>
    <row r="53" spans="2:51" hidden="1" outlineLevel="1" x14ac:dyDescent="0.25">
      <c r="B53" s="143"/>
      <c r="D53" s="147" t="s">
        <v>121</v>
      </c>
      <c r="E53" s="121"/>
      <c r="F53" s="125"/>
      <c r="G53" s="113"/>
      <c r="H53" s="128">
        <f>+VLOOKUP(D53,$D$84:$Y$123,22,FALSE)</f>
        <v>0</v>
      </c>
      <c r="I53" s="129" t="str">
        <f t="shared" si="3"/>
        <v>-</v>
      </c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3"/>
      <c r="AX53" s="63"/>
      <c r="AY53" s="63"/>
    </row>
    <row r="54" spans="2:51" hidden="1" outlineLevel="1" x14ac:dyDescent="0.25">
      <c r="B54" s="143"/>
      <c r="D54" s="147" t="s">
        <v>122</v>
      </c>
      <c r="E54" s="121"/>
      <c r="F54" s="125"/>
      <c r="G54" s="113"/>
      <c r="H54" s="128">
        <f t="shared" si="4"/>
        <v>0</v>
      </c>
      <c r="I54" s="129" t="str">
        <f t="shared" si="3"/>
        <v>-</v>
      </c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3"/>
      <c r="AX54" s="63"/>
      <c r="AY54" s="63"/>
    </row>
    <row r="55" spans="2:51" hidden="1" outlineLevel="1" x14ac:dyDescent="0.25">
      <c r="B55" s="143"/>
      <c r="D55" s="147" t="s">
        <v>123</v>
      </c>
      <c r="E55" s="121"/>
      <c r="F55" s="125"/>
      <c r="G55" s="113"/>
      <c r="H55" s="128">
        <f t="shared" si="4"/>
        <v>0</v>
      </c>
      <c r="I55" s="129" t="str">
        <f t="shared" si="3"/>
        <v>-</v>
      </c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3"/>
      <c r="AX55" s="63"/>
      <c r="AY55" s="63"/>
    </row>
    <row r="56" spans="2:51" hidden="1" outlineLevel="1" x14ac:dyDescent="0.25">
      <c r="B56" s="143"/>
      <c r="D56" s="147" t="s">
        <v>124</v>
      </c>
      <c r="E56" s="121"/>
      <c r="F56" s="125"/>
      <c r="G56" s="113"/>
      <c r="H56" s="128">
        <f t="shared" si="4"/>
        <v>0</v>
      </c>
      <c r="I56" s="129" t="str">
        <f t="shared" si="3"/>
        <v>-</v>
      </c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3"/>
      <c r="AX56" s="63"/>
      <c r="AY56" s="63"/>
    </row>
    <row r="57" spans="2:51" hidden="1" outlineLevel="1" x14ac:dyDescent="0.25">
      <c r="B57" s="143"/>
      <c r="D57" s="147" t="s">
        <v>125</v>
      </c>
      <c r="E57" s="121"/>
      <c r="F57" s="125"/>
      <c r="G57" s="113"/>
      <c r="H57" s="128">
        <f t="shared" si="4"/>
        <v>0</v>
      </c>
      <c r="I57" s="129" t="str">
        <f t="shared" si="3"/>
        <v>-</v>
      </c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3"/>
      <c r="AX57" s="63"/>
      <c r="AY57" s="63"/>
    </row>
    <row r="58" spans="2:51" hidden="1" outlineLevel="1" x14ac:dyDescent="0.25">
      <c r="B58" s="143"/>
      <c r="D58" s="147" t="s">
        <v>126</v>
      </c>
      <c r="E58" s="121"/>
      <c r="F58" s="125"/>
      <c r="G58" s="113"/>
      <c r="H58" s="128">
        <f t="shared" si="4"/>
        <v>0</v>
      </c>
      <c r="I58" s="129" t="str">
        <f t="shared" si="3"/>
        <v>-</v>
      </c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3"/>
      <c r="AX58" s="63"/>
      <c r="AY58" s="63"/>
    </row>
    <row r="59" spans="2:51" hidden="1" outlineLevel="1" x14ac:dyDescent="0.25">
      <c r="B59" s="143"/>
      <c r="D59" s="147" t="s">
        <v>127</v>
      </c>
      <c r="E59" s="121"/>
      <c r="F59" s="125"/>
      <c r="G59" s="113"/>
      <c r="H59" s="128">
        <f t="shared" si="4"/>
        <v>0</v>
      </c>
      <c r="I59" s="129" t="str">
        <f t="shared" si="3"/>
        <v>-</v>
      </c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3"/>
      <c r="AX59" s="63"/>
      <c r="AY59" s="63"/>
    </row>
    <row r="60" spans="2:51" hidden="1" outlineLevel="1" x14ac:dyDescent="0.25">
      <c r="B60" s="143"/>
      <c r="D60" s="147" t="s">
        <v>128</v>
      </c>
      <c r="E60" s="121"/>
      <c r="F60" s="125"/>
      <c r="G60" s="113"/>
      <c r="H60" s="128">
        <f t="shared" si="4"/>
        <v>0</v>
      </c>
      <c r="I60" s="129" t="str">
        <f t="shared" si="3"/>
        <v>-</v>
      </c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3"/>
      <c r="AX60" s="63"/>
      <c r="AY60" s="63"/>
    </row>
    <row r="61" spans="2:51" hidden="1" outlineLevel="1" x14ac:dyDescent="0.25">
      <c r="B61" s="143"/>
      <c r="D61" s="147" t="s">
        <v>129</v>
      </c>
      <c r="E61" s="121"/>
      <c r="F61" s="125"/>
      <c r="G61" s="113"/>
      <c r="H61" s="128">
        <f t="shared" si="4"/>
        <v>0</v>
      </c>
      <c r="I61" s="129" t="str">
        <f t="shared" si="3"/>
        <v>-</v>
      </c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3"/>
      <c r="AX61" s="63"/>
      <c r="AY61" s="63"/>
    </row>
    <row r="62" spans="2:51" hidden="1" outlineLevel="1" x14ac:dyDescent="0.25">
      <c r="B62" s="143"/>
      <c r="D62" s="147" t="s">
        <v>130</v>
      </c>
      <c r="E62" s="121"/>
      <c r="F62" s="125"/>
      <c r="G62" s="113"/>
      <c r="H62" s="128">
        <f t="shared" si="4"/>
        <v>0</v>
      </c>
      <c r="I62" s="129" t="str">
        <f t="shared" si="3"/>
        <v>-</v>
      </c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3"/>
      <c r="AX62" s="63"/>
      <c r="AY62" s="63"/>
    </row>
    <row r="63" spans="2:51" hidden="1" outlineLevel="1" x14ac:dyDescent="0.25">
      <c r="B63" s="143"/>
      <c r="D63" s="147" t="s">
        <v>131</v>
      </c>
      <c r="E63" s="121"/>
      <c r="F63" s="125"/>
      <c r="G63" s="113"/>
      <c r="H63" s="128">
        <f t="shared" si="4"/>
        <v>0</v>
      </c>
      <c r="I63" s="129" t="str">
        <f t="shared" si="3"/>
        <v>-</v>
      </c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3"/>
      <c r="AX63" s="63"/>
      <c r="AY63" s="63"/>
    </row>
    <row r="64" spans="2:51" hidden="1" outlineLevel="1" x14ac:dyDescent="0.25">
      <c r="B64" s="143"/>
      <c r="D64" s="147" t="s">
        <v>132</v>
      </c>
      <c r="E64" s="121"/>
      <c r="F64" s="125"/>
      <c r="G64" s="113"/>
      <c r="H64" s="128">
        <f t="shared" si="4"/>
        <v>0</v>
      </c>
      <c r="I64" s="129" t="str">
        <f t="shared" si="3"/>
        <v>-</v>
      </c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3"/>
      <c r="AX64" s="63"/>
      <c r="AY64" s="63"/>
    </row>
    <row r="65" spans="2:57" ht="30.75" collapsed="1" thickBot="1" x14ac:dyDescent="0.3">
      <c r="D65" s="260" t="s">
        <v>187</v>
      </c>
      <c r="E65" s="52"/>
      <c r="F65" s="52"/>
      <c r="G65" s="52"/>
      <c r="H65" s="64"/>
      <c r="I65" s="164">
        <f>SUM(I25:I64)</f>
        <v>0</v>
      </c>
      <c r="J65" s="12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3"/>
      <c r="AX65" s="63"/>
      <c r="AY65" s="63"/>
    </row>
    <row r="66" spans="2:57" s="4" customFormat="1" ht="15.75" thickBot="1" x14ac:dyDescent="0.3">
      <c r="B66" s="3"/>
      <c r="C66" s="3"/>
      <c r="D66" s="34"/>
      <c r="E66" s="33"/>
      <c r="F66" s="35"/>
      <c r="G66" s="9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26"/>
      <c r="AH66" s="27"/>
      <c r="AI66" s="3"/>
      <c r="AJ66" s="3"/>
    </row>
    <row r="67" spans="2:57" s="41" customFormat="1" ht="21.75" customHeight="1" x14ac:dyDescent="0.35">
      <c r="B67" s="36"/>
      <c r="C67" s="36"/>
      <c r="D67" s="37" t="s">
        <v>71</v>
      </c>
      <c r="E67" s="38" t="s">
        <v>16</v>
      </c>
      <c r="F67" s="38" t="s">
        <v>19</v>
      </c>
      <c r="G67" s="38" t="s">
        <v>20</v>
      </c>
      <c r="H67" s="38" t="s">
        <v>21</v>
      </c>
      <c r="I67" s="38" t="s">
        <v>22</v>
      </c>
      <c r="J67" s="38" t="s">
        <v>23</v>
      </c>
      <c r="K67" s="38" t="s">
        <v>24</v>
      </c>
      <c r="L67" s="38" t="s">
        <v>25</v>
      </c>
      <c r="M67" s="38" t="s">
        <v>26</v>
      </c>
      <c r="N67" s="38" t="s">
        <v>27</v>
      </c>
      <c r="O67" s="38" t="s">
        <v>28</v>
      </c>
      <c r="P67" s="38" t="s">
        <v>29</v>
      </c>
      <c r="Q67" s="38" t="s">
        <v>30</v>
      </c>
      <c r="R67" s="38" t="s">
        <v>31</v>
      </c>
      <c r="S67" s="38" t="s">
        <v>32</v>
      </c>
      <c r="T67" s="38" t="s">
        <v>33</v>
      </c>
      <c r="U67" s="38" t="s">
        <v>37</v>
      </c>
      <c r="V67" s="38" t="s">
        <v>38</v>
      </c>
      <c r="W67" s="38" t="s">
        <v>39</v>
      </c>
      <c r="X67" s="38" t="s">
        <v>40</v>
      </c>
      <c r="Y67" s="39" t="s">
        <v>0</v>
      </c>
      <c r="Z67" s="36"/>
      <c r="AA67" s="255"/>
      <c r="AB67" s="286"/>
      <c r="AC67" s="286"/>
      <c r="AD67" s="286"/>
      <c r="AE67" s="255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  <row r="68" spans="2:57" s="43" customFormat="1" ht="32.25" customHeight="1" x14ac:dyDescent="0.25">
      <c r="B68" s="42"/>
      <c r="C68" s="42"/>
      <c r="D68" s="151" t="s">
        <v>91</v>
      </c>
      <c r="E68" s="152" t="s">
        <v>93</v>
      </c>
      <c r="F68" s="152" t="s">
        <v>92</v>
      </c>
      <c r="G68" s="152" t="s">
        <v>93</v>
      </c>
      <c r="H68" s="152" t="s">
        <v>92</v>
      </c>
      <c r="I68" s="152" t="s">
        <v>93</v>
      </c>
      <c r="J68" s="152" t="s">
        <v>92</v>
      </c>
      <c r="K68" s="152" t="s">
        <v>93</v>
      </c>
      <c r="L68" s="152" t="s">
        <v>93</v>
      </c>
      <c r="M68" s="152" t="s">
        <v>93</v>
      </c>
      <c r="N68" s="152" t="s">
        <v>93</v>
      </c>
      <c r="O68" s="152" t="s">
        <v>93</v>
      </c>
      <c r="P68" s="152" t="s">
        <v>93</v>
      </c>
      <c r="Q68" s="152" t="s">
        <v>93</v>
      </c>
      <c r="R68" s="152" t="s">
        <v>93</v>
      </c>
      <c r="S68" s="152" t="s">
        <v>93</v>
      </c>
      <c r="T68" s="152" t="s">
        <v>93</v>
      </c>
      <c r="U68" s="152" t="s">
        <v>93</v>
      </c>
      <c r="V68" s="152" t="s">
        <v>93</v>
      </c>
      <c r="W68" s="152" t="s">
        <v>93</v>
      </c>
      <c r="X68" s="152" t="s">
        <v>93</v>
      </c>
      <c r="Y68" s="150"/>
      <c r="Z68" s="42"/>
      <c r="AA68" s="256"/>
      <c r="AB68" s="270"/>
      <c r="AC68" s="270"/>
      <c r="AD68" s="270"/>
      <c r="AE68" s="256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</row>
    <row r="69" spans="2:57" s="48" customFormat="1" ht="21.75" customHeight="1" x14ac:dyDescent="0.25">
      <c r="B69" s="44"/>
      <c r="C69" s="44"/>
      <c r="D69" s="45" t="s">
        <v>17</v>
      </c>
      <c r="E69" s="29" t="s">
        <v>18</v>
      </c>
      <c r="F69" s="29" t="s">
        <v>18</v>
      </c>
      <c r="G69" s="29" t="s">
        <v>18</v>
      </c>
      <c r="H69" s="29" t="s">
        <v>18</v>
      </c>
      <c r="I69" s="29" t="s">
        <v>18</v>
      </c>
      <c r="J69" s="29" t="s">
        <v>18</v>
      </c>
      <c r="K69" s="29" t="s">
        <v>18</v>
      </c>
      <c r="L69" s="29" t="s">
        <v>18</v>
      </c>
      <c r="M69" s="29" t="s">
        <v>18</v>
      </c>
      <c r="N69" s="29" t="s">
        <v>18</v>
      </c>
      <c r="O69" s="29" t="s">
        <v>18</v>
      </c>
      <c r="P69" s="29" t="s">
        <v>18</v>
      </c>
      <c r="Q69" s="29" t="s">
        <v>18</v>
      </c>
      <c r="R69" s="29" t="s">
        <v>18</v>
      </c>
      <c r="S69" s="29" t="s">
        <v>18</v>
      </c>
      <c r="T69" s="29" t="s">
        <v>18</v>
      </c>
      <c r="U69" s="29" t="s">
        <v>18</v>
      </c>
      <c r="V69" s="29" t="s">
        <v>18</v>
      </c>
      <c r="W69" s="29" t="s">
        <v>18</v>
      </c>
      <c r="X69" s="29" t="s">
        <v>18</v>
      </c>
      <c r="Y69" s="46"/>
      <c r="Z69" s="44"/>
      <c r="AA69" s="257"/>
      <c r="AB69" s="269"/>
      <c r="AC69" s="269"/>
      <c r="AD69" s="269"/>
      <c r="AE69" s="25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</row>
    <row r="70" spans="2:57" ht="15" customHeight="1" x14ac:dyDescent="0.25">
      <c r="D70" s="148" t="str">
        <f t="shared" ref="D70:D79" si="5">+D11</f>
        <v>Nom/catégorie du collaborateur 1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8">
        <f>+SUM(E70:X70)</f>
        <v>0</v>
      </c>
      <c r="Z70" s="126"/>
      <c r="AA70" s="257"/>
      <c r="AB70" s="269"/>
      <c r="AC70" s="269"/>
      <c r="AD70" s="269"/>
      <c r="AE70" s="257"/>
      <c r="AX70" s="4"/>
      <c r="AY70" s="4"/>
      <c r="AZ70" s="4"/>
      <c r="BA70" s="4"/>
      <c r="BB70" s="4"/>
      <c r="BC70" s="4"/>
      <c r="BD70" s="4"/>
      <c r="BE70" s="4"/>
    </row>
    <row r="71" spans="2:57" ht="15" customHeight="1" x14ac:dyDescent="0.25">
      <c r="D71" s="148" t="str">
        <f t="shared" si="5"/>
        <v>Nom/catégorie du collaborateur 2</v>
      </c>
      <c r="E71" s="245"/>
      <c r="F71" s="245"/>
      <c r="G71" s="24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8">
        <f t="shared" ref="Y71:Y78" si="6">+SUM(E71:X71)</f>
        <v>0</v>
      </c>
      <c r="Z71" s="126"/>
      <c r="AA71" s="257"/>
      <c r="AB71" s="269"/>
      <c r="AC71" s="269"/>
      <c r="AD71" s="269"/>
      <c r="AE71" s="257"/>
      <c r="AX71" s="4"/>
      <c r="AY71" s="4"/>
      <c r="AZ71" s="4"/>
      <c r="BA71" s="4"/>
      <c r="BB71" s="4"/>
      <c r="BC71" s="4"/>
      <c r="BD71" s="4"/>
      <c r="BE71" s="4"/>
    </row>
    <row r="72" spans="2:57" ht="15" customHeight="1" x14ac:dyDescent="0.25">
      <c r="D72" s="148" t="str">
        <f t="shared" si="5"/>
        <v>Nom/catégorie du collaborateur 3</v>
      </c>
      <c r="E72" s="245"/>
      <c r="F72" s="245"/>
      <c r="G72" s="24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8">
        <f t="shared" si="6"/>
        <v>0</v>
      </c>
      <c r="Z72" s="126"/>
      <c r="AA72" s="257"/>
      <c r="AB72" s="269"/>
      <c r="AC72" s="269"/>
      <c r="AD72" s="269"/>
      <c r="AE72" s="257"/>
      <c r="AX72" s="4"/>
      <c r="AY72" s="4"/>
      <c r="AZ72" s="4"/>
      <c r="BA72" s="4"/>
      <c r="BB72" s="4"/>
      <c r="BC72" s="4"/>
      <c r="BD72" s="4"/>
      <c r="BE72" s="4"/>
    </row>
    <row r="73" spans="2:57" ht="15" customHeight="1" x14ac:dyDescent="0.25">
      <c r="D73" s="148" t="str">
        <f t="shared" si="5"/>
        <v>Nom/catégorie du collaborateur 4</v>
      </c>
      <c r="E73" s="245"/>
      <c r="F73" s="245"/>
      <c r="G73" s="24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8">
        <f t="shared" si="6"/>
        <v>0</v>
      </c>
      <c r="Z73" s="126"/>
      <c r="AA73" s="257"/>
      <c r="AB73" s="269"/>
      <c r="AC73" s="269"/>
      <c r="AD73" s="269"/>
      <c r="AE73" s="257"/>
      <c r="AX73" s="4"/>
      <c r="AY73" s="4"/>
      <c r="AZ73" s="4"/>
      <c r="BA73" s="4"/>
      <c r="BB73" s="4"/>
      <c r="BC73" s="4"/>
      <c r="BD73" s="4"/>
      <c r="BE73" s="4"/>
    </row>
    <row r="74" spans="2:57" ht="15" customHeight="1" x14ac:dyDescent="0.25">
      <c r="D74" s="148" t="str">
        <f t="shared" si="5"/>
        <v>Nom/catégorie du collaborateur 5</v>
      </c>
      <c r="E74" s="245"/>
      <c r="F74" s="245"/>
      <c r="G74" s="24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8">
        <f t="shared" si="6"/>
        <v>0</v>
      </c>
      <c r="Z74" s="126"/>
      <c r="AA74" s="257"/>
      <c r="AB74" s="269"/>
      <c r="AC74" s="269"/>
      <c r="AD74" s="269"/>
      <c r="AE74" s="257"/>
      <c r="AX74" s="4"/>
      <c r="AY74" s="4"/>
      <c r="AZ74" s="4"/>
      <c r="BA74" s="4"/>
      <c r="BB74" s="4"/>
      <c r="BC74" s="4"/>
      <c r="BD74" s="4"/>
      <c r="BE74" s="4"/>
    </row>
    <row r="75" spans="2:57" ht="15" customHeight="1" outlineLevel="1" x14ac:dyDescent="0.25">
      <c r="D75" s="148" t="str">
        <f t="shared" si="5"/>
        <v>Nom/catégorie du collaborateur 6</v>
      </c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8">
        <f t="shared" si="6"/>
        <v>0</v>
      </c>
      <c r="Z75" s="126"/>
      <c r="AA75" s="257"/>
      <c r="AB75" s="269"/>
      <c r="AC75" s="269"/>
      <c r="AD75" s="269"/>
      <c r="AE75" s="257"/>
      <c r="AX75" s="4"/>
      <c r="AY75" s="4"/>
      <c r="AZ75" s="4"/>
      <c r="BA75" s="4"/>
      <c r="BB75" s="4"/>
      <c r="BC75" s="4"/>
      <c r="BD75" s="4"/>
      <c r="BE75" s="4"/>
    </row>
    <row r="76" spans="2:57" ht="15" customHeight="1" outlineLevel="1" x14ac:dyDescent="0.25">
      <c r="D76" s="148" t="str">
        <f t="shared" si="5"/>
        <v>Nom/catégorie du collaborateur 7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8">
        <f t="shared" si="6"/>
        <v>0</v>
      </c>
      <c r="Z76" s="126"/>
      <c r="AA76" s="257"/>
      <c r="AB76" s="269"/>
      <c r="AC76" s="269"/>
      <c r="AD76" s="269"/>
      <c r="AE76" s="257"/>
      <c r="AX76" s="4"/>
      <c r="AY76" s="4"/>
      <c r="AZ76" s="4"/>
      <c r="BA76" s="4"/>
      <c r="BB76" s="4"/>
      <c r="BC76" s="4"/>
      <c r="BD76" s="4"/>
      <c r="BE76" s="4"/>
    </row>
    <row r="77" spans="2:57" ht="15" customHeight="1" outlineLevel="1" x14ac:dyDescent="0.25">
      <c r="D77" s="148" t="str">
        <f t="shared" si="5"/>
        <v>Nom/catégorie du collaborateur 8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8">
        <f t="shared" si="6"/>
        <v>0</v>
      </c>
      <c r="Z77" s="126"/>
      <c r="AA77" s="257"/>
      <c r="AB77" s="269"/>
      <c r="AC77" s="269"/>
      <c r="AD77" s="269"/>
      <c r="AE77" s="257"/>
      <c r="AX77" s="4"/>
      <c r="AY77" s="4"/>
      <c r="AZ77" s="4"/>
      <c r="BA77" s="4"/>
      <c r="BB77" s="4"/>
      <c r="BC77" s="4"/>
      <c r="BD77" s="4"/>
      <c r="BE77" s="4"/>
    </row>
    <row r="78" spans="2:57" ht="15" customHeight="1" outlineLevel="1" x14ac:dyDescent="0.25">
      <c r="D78" s="148" t="str">
        <f t="shared" si="5"/>
        <v>Nom/catégorie du collaborateur 9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8">
        <f t="shared" si="6"/>
        <v>0</v>
      </c>
      <c r="Z78" s="126"/>
      <c r="AA78" s="257"/>
      <c r="AB78" s="269"/>
      <c r="AC78" s="269"/>
      <c r="AD78" s="269"/>
      <c r="AE78" s="257"/>
      <c r="AX78" s="4"/>
      <c r="AY78" s="4"/>
      <c r="AZ78" s="4"/>
      <c r="BA78" s="4"/>
      <c r="BB78" s="4"/>
      <c r="BC78" s="4"/>
      <c r="BD78" s="4"/>
      <c r="BE78" s="4"/>
    </row>
    <row r="79" spans="2:57" ht="15" customHeight="1" outlineLevel="1" x14ac:dyDescent="0.25">
      <c r="D79" s="148" t="str">
        <f t="shared" si="5"/>
        <v>Nom/catégorie du collaborateur 10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8">
        <f>+SUM(E79:X79)</f>
        <v>0</v>
      </c>
      <c r="Z79" s="126"/>
      <c r="AA79" s="257"/>
      <c r="AB79" s="269"/>
      <c r="AC79" s="269"/>
      <c r="AD79" s="269"/>
      <c r="AE79" s="257"/>
      <c r="AX79" s="4"/>
      <c r="AY79" s="4"/>
      <c r="AZ79" s="4"/>
      <c r="BA79" s="4"/>
      <c r="BB79" s="4"/>
      <c r="BC79" s="4"/>
      <c r="BD79" s="4"/>
      <c r="BE79" s="4"/>
    </row>
    <row r="80" spans="2:57" x14ac:dyDescent="0.25">
      <c r="D80" s="28" t="s">
        <v>46</v>
      </c>
      <c r="E80" s="127">
        <f>+SUM(E70:E79)</f>
        <v>0</v>
      </c>
      <c r="F80" s="127">
        <f>+SUM(F70:F79)</f>
        <v>0</v>
      </c>
      <c r="G80" s="127">
        <f t="shared" ref="G80:X80" si="7">+SUM(G70:G79)</f>
        <v>0</v>
      </c>
      <c r="H80" s="127">
        <f t="shared" si="7"/>
        <v>0</v>
      </c>
      <c r="I80" s="127">
        <f t="shared" si="7"/>
        <v>0</v>
      </c>
      <c r="J80" s="127">
        <f t="shared" si="7"/>
        <v>0</v>
      </c>
      <c r="K80" s="127">
        <f t="shared" si="7"/>
        <v>0</v>
      </c>
      <c r="L80" s="127">
        <f t="shared" si="7"/>
        <v>0</v>
      </c>
      <c r="M80" s="127">
        <f t="shared" si="7"/>
        <v>0</v>
      </c>
      <c r="N80" s="127">
        <f t="shared" si="7"/>
        <v>0</v>
      </c>
      <c r="O80" s="127">
        <f t="shared" si="7"/>
        <v>0</v>
      </c>
      <c r="P80" s="127">
        <f t="shared" si="7"/>
        <v>0</v>
      </c>
      <c r="Q80" s="127">
        <f t="shared" si="7"/>
        <v>0</v>
      </c>
      <c r="R80" s="127">
        <f t="shared" si="7"/>
        <v>0</v>
      </c>
      <c r="S80" s="127">
        <f t="shared" si="7"/>
        <v>0</v>
      </c>
      <c r="T80" s="127">
        <f t="shared" si="7"/>
        <v>0</v>
      </c>
      <c r="U80" s="127">
        <f t="shared" si="7"/>
        <v>0</v>
      </c>
      <c r="V80" s="127">
        <f t="shared" si="7"/>
        <v>0</v>
      </c>
      <c r="W80" s="127">
        <f t="shared" si="7"/>
        <v>0</v>
      </c>
      <c r="X80" s="127">
        <f t="shared" si="7"/>
        <v>0</v>
      </c>
      <c r="Y80" s="124"/>
      <c r="Z80" s="3"/>
      <c r="AA80" s="257"/>
      <c r="AB80" s="269"/>
      <c r="AC80" s="269"/>
      <c r="AD80" s="269"/>
      <c r="AE80" s="257"/>
      <c r="AX80" s="4"/>
      <c r="AY80" s="4"/>
      <c r="AZ80" s="4"/>
      <c r="BA80" s="4"/>
      <c r="BB80" s="4"/>
      <c r="BC80" s="4"/>
      <c r="BD80" s="4"/>
      <c r="BE80" s="4"/>
    </row>
    <row r="81" spans="2:57" x14ac:dyDescent="0.25">
      <c r="D81" s="28" t="s">
        <v>88</v>
      </c>
      <c r="E81" s="49">
        <f>+E70*VLOOKUP($D$70,$D$11:$E$20,2,FALSE)+E71*VLOOKUP($D$71,$D$11:$E$20,2,FALSE)+E72*VLOOKUP($D$72,$D$11:$E$20,2,FALSE)+E73*VLOOKUP($D$73,$D$11:$E$20,2,FALSE)+E74*VLOOKUP($D$74,$D$11:$E$20,2,FALSE)+E75*VLOOKUP($D$75,$D$11:$E$20,2,FALSE)+E76*VLOOKUP($D$76,$D$11:$E$20,2,FALSE)+E77*VLOOKUP($D$77,$D$11:$E$20,2,FALSE)+E78*VLOOKUP($D$78,$D$11:$E$20,2,FALSE)+E79*VLOOKUP($D$79,$D$11:$E$20,2,FALSE)</f>
        <v>0</v>
      </c>
      <c r="F81" s="49">
        <f t="shared" ref="F81:X81" si="8">+F70*VLOOKUP($D$70,$D$11:$E$20,2,FALSE)+F71*VLOOKUP($D$71,$D$11:$E$20,2,FALSE)+F72*VLOOKUP($D$72,$D$11:$E$20,2,FALSE)+F73*VLOOKUP($D$73,$D$11:$E$20,2,FALSE)+F74*VLOOKUP($D$74,$D$11:$E$20,2,FALSE)+F75*VLOOKUP($D$75,$D$11:$E$20,2,FALSE)+F76*VLOOKUP($D$76,$D$11:$E$20,2,FALSE)+F77*VLOOKUP($D$77,$D$11:$E$20,2,FALSE)+F78*VLOOKUP($D$78,$D$11:$E$20,2,FALSE)+F79*VLOOKUP($D$79,$D$11:$E$20,2,FALSE)</f>
        <v>0</v>
      </c>
      <c r="G81" s="49">
        <f t="shared" si="8"/>
        <v>0</v>
      </c>
      <c r="H81" s="49">
        <f t="shared" si="8"/>
        <v>0</v>
      </c>
      <c r="I81" s="49">
        <f t="shared" si="8"/>
        <v>0</v>
      </c>
      <c r="J81" s="49">
        <f t="shared" si="8"/>
        <v>0</v>
      </c>
      <c r="K81" s="49">
        <f t="shared" si="8"/>
        <v>0</v>
      </c>
      <c r="L81" s="49">
        <f t="shared" si="8"/>
        <v>0</v>
      </c>
      <c r="M81" s="49">
        <f t="shared" si="8"/>
        <v>0</v>
      </c>
      <c r="N81" s="49">
        <f t="shared" si="8"/>
        <v>0</v>
      </c>
      <c r="O81" s="49">
        <f t="shared" si="8"/>
        <v>0</v>
      </c>
      <c r="P81" s="49">
        <f t="shared" si="8"/>
        <v>0</v>
      </c>
      <c r="Q81" s="49">
        <f t="shared" si="8"/>
        <v>0</v>
      </c>
      <c r="R81" s="49">
        <f t="shared" si="8"/>
        <v>0</v>
      </c>
      <c r="S81" s="49">
        <f t="shared" si="8"/>
        <v>0</v>
      </c>
      <c r="T81" s="49">
        <f t="shared" si="8"/>
        <v>0</v>
      </c>
      <c r="U81" s="49">
        <f t="shared" si="8"/>
        <v>0</v>
      </c>
      <c r="V81" s="49">
        <f t="shared" si="8"/>
        <v>0</v>
      </c>
      <c r="W81" s="49">
        <f t="shared" si="8"/>
        <v>0</v>
      </c>
      <c r="X81" s="49">
        <f t="shared" si="8"/>
        <v>0</v>
      </c>
      <c r="Y81" s="14">
        <f>+SUM(E81:X81)</f>
        <v>0</v>
      </c>
      <c r="Z81" s="3"/>
      <c r="AA81" s="257"/>
      <c r="AB81" s="269"/>
      <c r="AC81" s="269"/>
      <c r="AD81" s="269"/>
      <c r="AE81" s="257"/>
      <c r="AX81" s="4"/>
      <c r="AY81" s="4"/>
      <c r="AZ81" s="4"/>
      <c r="BA81" s="4"/>
      <c r="BB81" s="4"/>
      <c r="BC81" s="4"/>
      <c r="BD81" s="4"/>
      <c r="BE81" s="4"/>
    </row>
    <row r="82" spans="2:57" ht="15" customHeight="1" x14ac:dyDescent="0.25">
      <c r="D82" s="28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14"/>
      <c r="Z82" s="3"/>
      <c r="AA82" s="257"/>
      <c r="AB82" s="269"/>
      <c r="AC82" s="269"/>
      <c r="AD82" s="269"/>
      <c r="AE82" s="257"/>
      <c r="AX82" s="4"/>
      <c r="AY82" s="4"/>
      <c r="AZ82" s="4"/>
      <c r="BA82" s="4"/>
      <c r="BB82" s="4"/>
      <c r="BC82" s="4"/>
      <c r="BD82" s="4"/>
      <c r="BE82" s="4"/>
    </row>
    <row r="83" spans="2:57" ht="30" x14ac:dyDescent="0.25">
      <c r="D83" s="254" t="s">
        <v>180</v>
      </c>
      <c r="E83" s="51" t="s">
        <v>86</v>
      </c>
      <c r="F83" s="51" t="s">
        <v>86</v>
      </c>
      <c r="G83" s="51" t="s">
        <v>86</v>
      </c>
      <c r="H83" s="51" t="s">
        <v>86</v>
      </c>
      <c r="I83" s="51" t="s">
        <v>86</v>
      </c>
      <c r="J83" s="51" t="s">
        <v>86</v>
      </c>
      <c r="K83" s="51" t="s">
        <v>86</v>
      </c>
      <c r="L83" s="51" t="s">
        <v>86</v>
      </c>
      <c r="M83" s="51" t="s">
        <v>86</v>
      </c>
      <c r="N83" s="51" t="s">
        <v>86</v>
      </c>
      <c r="O83" s="51" t="s">
        <v>86</v>
      </c>
      <c r="P83" s="51" t="s">
        <v>86</v>
      </c>
      <c r="Q83" s="51" t="s">
        <v>86</v>
      </c>
      <c r="R83" s="51" t="s">
        <v>86</v>
      </c>
      <c r="S83" s="51" t="s">
        <v>86</v>
      </c>
      <c r="T83" s="51" t="s">
        <v>86</v>
      </c>
      <c r="U83" s="51" t="s">
        <v>86</v>
      </c>
      <c r="V83" s="51" t="s">
        <v>86</v>
      </c>
      <c r="W83" s="51" t="s">
        <v>86</v>
      </c>
      <c r="X83" s="51" t="s">
        <v>86</v>
      </c>
      <c r="Y83" s="14"/>
      <c r="Z83" s="3"/>
      <c r="AA83" s="181"/>
      <c r="AB83" s="270"/>
      <c r="AC83" s="270"/>
      <c r="AD83" s="270"/>
      <c r="AE83" s="181"/>
      <c r="AX83" s="4"/>
      <c r="AY83" s="4"/>
      <c r="AZ83" s="4"/>
      <c r="BA83" s="4"/>
      <c r="BB83" s="4"/>
      <c r="BC83" s="4"/>
      <c r="BD83" s="4"/>
      <c r="BE83" s="4"/>
    </row>
    <row r="84" spans="2:57" s="112" customFormat="1" ht="15" customHeight="1" x14ac:dyDescent="0.25">
      <c r="B84" s="3"/>
      <c r="C84" s="3"/>
      <c r="D84" s="148" t="str">
        <f>+D25</f>
        <v>Investissement 1</v>
      </c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4">
        <f>+SUM(E84:X84)</f>
        <v>0</v>
      </c>
      <c r="Z84" s="126"/>
      <c r="AA84" s="257"/>
      <c r="AB84" s="253"/>
      <c r="AC84" s="253"/>
      <c r="AD84" s="253"/>
      <c r="AE84" s="257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</row>
    <row r="85" spans="2:57" s="112" customFormat="1" ht="15" customHeight="1" x14ac:dyDescent="0.25">
      <c r="B85" s="3"/>
      <c r="C85" s="3"/>
      <c r="D85" s="148" t="str">
        <f t="shared" ref="D85:D123" si="9">+D26</f>
        <v>Investissement 2</v>
      </c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4">
        <f>+SUM(E85:X85)</f>
        <v>0</v>
      </c>
      <c r="Z85" s="126"/>
      <c r="AA85" s="257"/>
      <c r="AB85" s="253"/>
      <c r="AC85" s="253"/>
      <c r="AD85" s="253"/>
      <c r="AE85" s="257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</row>
    <row r="86" spans="2:57" s="112" customFormat="1" ht="15" customHeight="1" x14ac:dyDescent="0.25">
      <c r="B86" s="3"/>
      <c r="C86" s="3"/>
      <c r="D86" s="148" t="str">
        <f t="shared" si="9"/>
        <v>Investissement 3</v>
      </c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4">
        <f t="shared" ref="Y86:Y123" si="10">+SUM(E86:X86)</f>
        <v>0</v>
      </c>
      <c r="Z86" s="126"/>
      <c r="AA86" s="257"/>
      <c r="AB86" s="253"/>
      <c r="AC86" s="253"/>
      <c r="AD86" s="253"/>
      <c r="AE86" s="257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</row>
    <row r="87" spans="2:57" s="112" customFormat="1" ht="15" customHeight="1" x14ac:dyDescent="0.25">
      <c r="B87" s="3"/>
      <c r="C87" s="3"/>
      <c r="D87" s="148" t="str">
        <f t="shared" si="9"/>
        <v>Investissement 4</v>
      </c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4">
        <f t="shared" si="10"/>
        <v>0</v>
      </c>
      <c r="Z87" s="126"/>
      <c r="AA87" s="257"/>
      <c r="AB87" s="253"/>
      <c r="AC87" s="253"/>
      <c r="AD87" s="253"/>
      <c r="AE87" s="257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</row>
    <row r="88" spans="2:57" s="112" customFormat="1" ht="15" customHeight="1" x14ac:dyDescent="0.25">
      <c r="B88" s="3"/>
      <c r="C88" s="3"/>
      <c r="D88" s="148" t="str">
        <f t="shared" si="9"/>
        <v>Investissement 5</v>
      </c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4">
        <f t="shared" si="10"/>
        <v>0</v>
      </c>
      <c r="Z88" s="126"/>
      <c r="AA88" s="257"/>
      <c r="AB88" s="253"/>
      <c r="AC88" s="253"/>
      <c r="AD88" s="253"/>
      <c r="AE88" s="257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</row>
    <row r="89" spans="2:57" s="112" customFormat="1" ht="15" customHeight="1" outlineLevel="1" x14ac:dyDescent="0.25">
      <c r="B89" s="3"/>
      <c r="C89" s="3"/>
      <c r="D89" s="148" t="str">
        <f t="shared" si="9"/>
        <v>Investissement 6</v>
      </c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4">
        <f t="shared" si="10"/>
        <v>0</v>
      </c>
      <c r="Z89" s="126"/>
      <c r="AA89" s="257"/>
      <c r="AB89" s="253"/>
      <c r="AC89" s="253"/>
      <c r="AD89" s="253"/>
      <c r="AE89" s="257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</row>
    <row r="90" spans="2:57" s="112" customFormat="1" ht="15" customHeight="1" outlineLevel="1" x14ac:dyDescent="0.25">
      <c r="B90" s="3"/>
      <c r="C90" s="3"/>
      <c r="D90" s="148" t="str">
        <f t="shared" si="9"/>
        <v>Investissement 7</v>
      </c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4">
        <f t="shared" si="10"/>
        <v>0</v>
      </c>
      <c r="Z90" s="126"/>
      <c r="AA90" s="257"/>
      <c r="AB90" s="253"/>
      <c r="AC90" s="253"/>
      <c r="AD90" s="253"/>
      <c r="AE90" s="257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</row>
    <row r="91" spans="2:57" s="112" customFormat="1" ht="15" customHeight="1" outlineLevel="1" x14ac:dyDescent="0.25">
      <c r="B91" s="3"/>
      <c r="C91" s="3"/>
      <c r="D91" s="148" t="str">
        <f t="shared" si="9"/>
        <v>Investissement 8</v>
      </c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4">
        <f t="shared" si="10"/>
        <v>0</v>
      </c>
      <c r="Z91" s="126"/>
      <c r="AA91" s="257"/>
      <c r="AB91" s="269"/>
      <c r="AC91" s="269"/>
      <c r="AD91" s="269"/>
      <c r="AE91" s="257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</row>
    <row r="92" spans="2:57" s="112" customFormat="1" ht="15" customHeight="1" outlineLevel="1" x14ac:dyDescent="0.25">
      <c r="B92" s="3"/>
      <c r="C92" s="3"/>
      <c r="D92" s="148" t="str">
        <f t="shared" si="9"/>
        <v>Investissement 9</v>
      </c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4">
        <f t="shared" si="10"/>
        <v>0</v>
      </c>
      <c r="Z92" s="126"/>
      <c r="AA92" s="257"/>
      <c r="AB92" s="269"/>
      <c r="AC92" s="269"/>
      <c r="AD92" s="269"/>
      <c r="AE92" s="257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</row>
    <row r="93" spans="2:57" s="112" customFormat="1" ht="15" customHeight="1" outlineLevel="1" x14ac:dyDescent="0.25">
      <c r="B93" s="3"/>
      <c r="C93" s="3"/>
      <c r="D93" s="148" t="str">
        <f t="shared" si="9"/>
        <v>Investissement 10</v>
      </c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4">
        <f t="shared" si="10"/>
        <v>0</v>
      </c>
      <c r="Z93" s="126"/>
      <c r="AA93" s="257"/>
      <c r="AB93" s="269"/>
      <c r="AC93" s="269"/>
      <c r="AD93" s="269"/>
      <c r="AE93" s="257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</row>
    <row r="94" spans="2:57" s="112" customFormat="1" ht="15" customHeight="1" outlineLevel="1" x14ac:dyDescent="0.25">
      <c r="B94" s="3"/>
      <c r="C94" s="3"/>
      <c r="D94" s="148" t="str">
        <f t="shared" si="9"/>
        <v>Investissement 11</v>
      </c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4">
        <f t="shared" si="10"/>
        <v>0</v>
      </c>
      <c r="Z94" s="126"/>
      <c r="AA94" s="181"/>
      <c r="AB94" s="269"/>
      <c r="AC94" s="269"/>
      <c r="AD94" s="269"/>
      <c r="AE94" s="181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</row>
    <row r="95" spans="2:57" s="112" customFormat="1" ht="15" customHeight="1" outlineLevel="1" x14ac:dyDescent="0.25">
      <c r="B95" s="3"/>
      <c r="C95" s="3"/>
      <c r="D95" s="148" t="str">
        <f t="shared" si="9"/>
        <v>Investissement 12</v>
      </c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4">
        <f t="shared" si="10"/>
        <v>0</v>
      </c>
      <c r="Z95" s="126"/>
      <c r="AA95" s="257"/>
      <c r="AB95" s="269"/>
      <c r="AC95" s="269"/>
      <c r="AD95" s="269"/>
      <c r="AE95" s="257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</row>
    <row r="96" spans="2:57" s="112" customFormat="1" ht="15" customHeight="1" outlineLevel="1" x14ac:dyDescent="0.25">
      <c r="B96" s="3"/>
      <c r="C96" s="3"/>
      <c r="D96" s="148" t="str">
        <f t="shared" si="9"/>
        <v>Investissement 13</v>
      </c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4">
        <f t="shared" si="10"/>
        <v>0</v>
      </c>
      <c r="Z96" s="126"/>
      <c r="AA96" s="257"/>
      <c r="AB96" s="269"/>
      <c r="AC96" s="269"/>
      <c r="AD96" s="269"/>
      <c r="AE96" s="257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</row>
    <row r="97" spans="2:57" s="112" customFormat="1" ht="15" customHeight="1" outlineLevel="1" x14ac:dyDescent="0.25">
      <c r="B97" s="3"/>
      <c r="C97" s="3"/>
      <c r="D97" s="148" t="str">
        <f t="shared" si="9"/>
        <v>Investissement 14</v>
      </c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4">
        <f t="shared" si="10"/>
        <v>0</v>
      </c>
      <c r="Z97" s="126"/>
      <c r="AA97" s="257"/>
      <c r="AB97" s="269"/>
      <c r="AC97" s="269"/>
      <c r="AD97" s="269"/>
      <c r="AE97" s="257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</row>
    <row r="98" spans="2:57" s="112" customFormat="1" ht="15" customHeight="1" outlineLevel="1" x14ac:dyDescent="0.25">
      <c r="B98" s="3"/>
      <c r="C98" s="3"/>
      <c r="D98" s="148" t="str">
        <f t="shared" si="9"/>
        <v>Investissement 15</v>
      </c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4">
        <f>+SUM(E98:X98)</f>
        <v>0</v>
      </c>
      <c r="Z98" s="126"/>
      <c r="AA98" s="257"/>
      <c r="AB98" s="269"/>
      <c r="AC98" s="269"/>
      <c r="AD98" s="269"/>
      <c r="AE98" s="257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</row>
    <row r="99" spans="2:57" s="112" customFormat="1" ht="15" customHeight="1" outlineLevel="1" x14ac:dyDescent="0.25">
      <c r="B99" s="3"/>
      <c r="C99" s="3"/>
      <c r="D99" s="148" t="str">
        <f t="shared" si="9"/>
        <v>Investissement 16</v>
      </c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4">
        <f t="shared" si="10"/>
        <v>0</v>
      </c>
      <c r="Z99" s="126"/>
      <c r="AA99" s="257"/>
      <c r="AB99" s="269"/>
      <c r="AC99" s="269"/>
      <c r="AD99" s="269"/>
      <c r="AE99" s="257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</row>
    <row r="100" spans="2:57" s="112" customFormat="1" ht="15" customHeight="1" outlineLevel="1" x14ac:dyDescent="0.25">
      <c r="B100" s="3"/>
      <c r="C100" s="3"/>
      <c r="D100" s="148" t="str">
        <f t="shared" si="9"/>
        <v>Investissement 17</v>
      </c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4">
        <f t="shared" si="10"/>
        <v>0</v>
      </c>
      <c r="Z100" s="126"/>
      <c r="AA100" s="257"/>
      <c r="AB100" s="269"/>
      <c r="AC100" s="269"/>
      <c r="AD100" s="269"/>
      <c r="AE100" s="257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</row>
    <row r="101" spans="2:57" s="112" customFormat="1" ht="15" customHeight="1" outlineLevel="1" x14ac:dyDescent="0.25">
      <c r="B101" s="3"/>
      <c r="C101" s="3"/>
      <c r="D101" s="148" t="str">
        <f t="shared" si="9"/>
        <v>Investissement 18</v>
      </c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4">
        <f t="shared" si="10"/>
        <v>0</v>
      </c>
      <c r="Z101" s="126"/>
      <c r="AA101" s="257"/>
      <c r="AB101" s="269"/>
      <c r="AC101" s="269"/>
      <c r="AD101" s="269"/>
      <c r="AE101" s="257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</row>
    <row r="102" spans="2:57" s="112" customFormat="1" ht="15" customHeight="1" outlineLevel="1" x14ac:dyDescent="0.25">
      <c r="B102" s="3"/>
      <c r="C102" s="3"/>
      <c r="D102" s="148" t="str">
        <f t="shared" si="9"/>
        <v>Investissement 19</v>
      </c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4">
        <f t="shared" si="10"/>
        <v>0</v>
      </c>
      <c r="Z102" s="126"/>
      <c r="AA102" s="257"/>
      <c r="AB102" s="269"/>
      <c r="AC102" s="269"/>
      <c r="AD102" s="269"/>
      <c r="AE102" s="257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</row>
    <row r="103" spans="2:57" s="112" customFormat="1" ht="15" customHeight="1" outlineLevel="1" x14ac:dyDescent="0.25">
      <c r="B103" s="3"/>
      <c r="C103" s="3"/>
      <c r="D103" s="148" t="str">
        <f t="shared" si="9"/>
        <v>Investissement 20</v>
      </c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4">
        <f t="shared" si="10"/>
        <v>0</v>
      </c>
      <c r="Z103" s="126"/>
      <c r="AA103" s="257"/>
      <c r="AB103" s="269"/>
      <c r="AC103" s="269"/>
      <c r="AD103" s="269"/>
      <c r="AE103" s="257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</row>
    <row r="104" spans="2:57" s="112" customFormat="1" ht="15" customHeight="1" outlineLevel="1" x14ac:dyDescent="0.25">
      <c r="B104" s="3"/>
      <c r="C104" s="3"/>
      <c r="D104" s="148" t="str">
        <f t="shared" si="9"/>
        <v>Investissement 21</v>
      </c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4">
        <f t="shared" si="10"/>
        <v>0</v>
      </c>
      <c r="Z104" s="126"/>
      <c r="AA104" s="257"/>
      <c r="AB104" s="269"/>
      <c r="AC104" s="269"/>
      <c r="AD104" s="269"/>
      <c r="AE104" s="257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</row>
    <row r="105" spans="2:57" s="112" customFormat="1" ht="15" customHeight="1" outlineLevel="1" x14ac:dyDescent="0.25">
      <c r="B105" s="3"/>
      <c r="C105" s="3"/>
      <c r="D105" s="148" t="str">
        <f t="shared" si="9"/>
        <v>Investissement 22</v>
      </c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4">
        <f t="shared" si="10"/>
        <v>0</v>
      </c>
      <c r="Z105" s="126"/>
      <c r="AA105" s="257"/>
      <c r="AB105" s="269"/>
      <c r="AC105" s="269"/>
      <c r="AD105" s="269"/>
      <c r="AE105" s="257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</row>
    <row r="106" spans="2:57" s="112" customFormat="1" ht="15" customHeight="1" outlineLevel="1" x14ac:dyDescent="0.25">
      <c r="B106" s="3"/>
      <c r="C106" s="3"/>
      <c r="D106" s="148" t="str">
        <f t="shared" si="9"/>
        <v>Investissement 23</v>
      </c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4">
        <f t="shared" si="10"/>
        <v>0</v>
      </c>
      <c r="Z106" s="126"/>
      <c r="AA106" s="257"/>
      <c r="AB106" s="269"/>
      <c r="AC106" s="269"/>
      <c r="AD106" s="269"/>
      <c r="AE106" s="257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</row>
    <row r="107" spans="2:57" s="112" customFormat="1" ht="15" customHeight="1" outlineLevel="1" x14ac:dyDescent="0.25">
      <c r="B107" s="3"/>
      <c r="C107" s="3"/>
      <c r="D107" s="148" t="str">
        <f t="shared" si="9"/>
        <v>Investissement 24</v>
      </c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4">
        <f t="shared" si="10"/>
        <v>0</v>
      </c>
      <c r="Z107" s="126"/>
      <c r="AA107" s="257"/>
      <c r="AB107" s="269"/>
      <c r="AC107" s="269"/>
      <c r="AD107" s="269"/>
      <c r="AE107" s="257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</row>
    <row r="108" spans="2:57" s="112" customFormat="1" ht="15" customHeight="1" outlineLevel="1" x14ac:dyDescent="0.25">
      <c r="B108" s="3"/>
      <c r="C108" s="3"/>
      <c r="D108" s="148" t="str">
        <f t="shared" si="9"/>
        <v>Investissement 25</v>
      </c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4">
        <f t="shared" si="10"/>
        <v>0</v>
      </c>
      <c r="Z108" s="126"/>
      <c r="AA108" s="257"/>
      <c r="AB108" s="269"/>
      <c r="AC108" s="269"/>
      <c r="AD108" s="269"/>
      <c r="AE108" s="257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</row>
    <row r="109" spans="2:57" s="112" customFormat="1" ht="15" customHeight="1" outlineLevel="1" x14ac:dyDescent="0.25">
      <c r="B109" s="3"/>
      <c r="C109" s="3"/>
      <c r="D109" s="148" t="str">
        <f t="shared" si="9"/>
        <v>Investissement 26</v>
      </c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4">
        <f t="shared" si="10"/>
        <v>0</v>
      </c>
      <c r="Z109" s="126"/>
      <c r="AA109" s="257"/>
      <c r="AB109" s="269"/>
      <c r="AC109" s="269"/>
      <c r="AD109" s="269"/>
      <c r="AE109" s="257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</row>
    <row r="110" spans="2:57" s="112" customFormat="1" ht="15" customHeight="1" outlineLevel="1" x14ac:dyDescent="0.25">
      <c r="B110" s="3"/>
      <c r="C110" s="3"/>
      <c r="D110" s="148" t="str">
        <f t="shared" si="9"/>
        <v>Investissement 27</v>
      </c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4">
        <f t="shared" si="10"/>
        <v>0</v>
      </c>
      <c r="Z110" s="126"/>
      <c r="AA110" s="257"/>
      <c r="AB110" s="269"/>
      <c r="AC110" s="269"/>
      <c r="AD110" s="269"/>
      <c r="AE110" s="257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</row>
    <row r="111" spans="2:57" s="112" customFormat="1" ht="15" customHeight="1" outlineLevel="1" x14ac:dyDescent="0.25">
      <c r="B111" s="3"/>
      <c r="C111" s="3"/>
      <c r="D111" s="148" t="str">
        <f t="shared" si="9"/>
        <v>Investissement 28</v>
      </c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4">
        <f t="shared" si="10"/>
        <v>0</v>
      </c>
      <c r="Z111" s="126"/>
      <c r="AA111" s="257"/>
      <c r="AB111" s="269"/>
      <c r="AC111" s="269"/>
      <c r="AD111" s="269"/>
      <c r="AE111" s="257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</row>
    <row r="112" spans="2:57" s="112" customFormat="1" ht="15" customHeight="1" outlineLevel="1" x14ac:dyDescent="0.25">
      <c r="B112" s="3"/>
      <c r="C112" s="3"/>
      <c r="D112" s="148" t="str">
        <f t="shared" si="9"/>
        <v>Investissement 29</v>
      </c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4">
        <f t="shared" si="10"/>
        <v>0</v>
      </c>
      <c r="Z112" s="126"/>
      <c r="AA112" s="257"/>
      <c r="AB112" s="269"/>
      <c r="AC112" s="269"/>
      <c r="AD112" s="269"/>
      <c r="AE112" s="257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</row>
    <row r="113" spans="2:57" s="112" customFormat="1" ht="15" customHeight="1" outlineLevel="1" x14ac:dyDescent="0.25">
      <c r="B113" s="3"/>
      <c r="C113" s="3"/>
      <c r="D113" s="148" t="str">
        <f t="shared" si="9"/>
        <v>Investissement 30</v>
      </c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4">
        <f t="shared" si="10"/>
        <v>0</v>
      </c>
      <c r="Z113" s="126"/>
      <c r="AA113" s="257"/>
      <c r="AB113" s="269"/>
      <c r="AC113" s="269"/>
      <c r="AD113" s="269"/>
      <c r="AE113" s="257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</row>
    <row r="114" spans="2:57" s="112" customFormat="1" ht="15" customHeight="1" outlineLevel="1" x14ac:dyDescent="0.25">
      <c r="B114" s="3"/>
      <c r="C114" s="3"/>
      <c r="D114" s="148" t="str">
        <f t="shared" si="9"/>
        <v>Investissement 31</v>
      </c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4">
        <f t="shared" si="10"/>
        <v>0</v>
      </c>
      <c r="Z114" s="126"/>
      <c r="AA114" s="257"/>
      <c r="AB114" s="269"/>
      <c r="AC114" s="269"/>
      <c r="AD114" s="269"/>
      <c r="AE114" s="257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</row>
    <row r="115" spans="2:57" s="112" customFormat="1" ht="15" customHeight="1" outlineLevel="1" x14ac:dyDescent="0.25">
      <c r="B115" s="3"/>
      <c r="C115" s="3"/>
      <c r="D115" s="148" t="str">
        <f t="shared" si="9"/>
        <v>Investissement 32</v>
      </c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4">
        <f t="shared" si="10"/>
        <v>0</v>
      </c>
      <c r="Z115" s="126"/>
      <c r="AA115" s="257"/>
      <c r="AB115" s="269"/>
      <c r="AC115" s="269"/>
      <c r="AD115" s="269"/>
      <c r="AE115" s="257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</row>
    <row r="116" spans="2:57" s="112" customFormat="1" ht="15" customHeight="1" outlineLevel="1" x14ac:dyDescent="0.25">
      <c r="B116" s="3"/>
      <c r="C116" s="3"/>
      <c r="D116" s="148" t="str">
        <f t="shared" si="9"/>
        <v>Investissement 33</v>
      </c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4">
        <f t="shared" si="10"/>
        <v>0</v>
      </c>
      <c r="Z116" s="126"/>
      <c r="AA116" s="257"/>
      <c r="AB116" s="269"/>
      <c r="AC116" s="269"/>
      <c r="AD116" s="269"/>
      <c r="AE116" s="257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</row>
    <row r="117" spans="2:57" s="112" customFormat="1" ht="15" customHeight="1" outlineLevel="1" x14ac:dyDescent="0.25">
      <c r="B117" s="3"/>
      <c r="C117" s="3"/>
      <c r="D117" s="148" t="str">
        <f t="shared" si="9"/>
        <v>Investissement 34</v>
      </c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4">
        <f t="shared" si="10"/>
        <v>0</v>
      </c>
      <c r="Z117" s="126"/>
      <c r="AA117" s="257"/>
      <c r="AB117" s="269"/>
      <c r="AC117" s="269"/>
      <c r="AD117" s="269"/>
      <c r="AE117" s="257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</row>
    <row r="118" spans="2:57" s="112" customFormat="1" ht="15" customHeight="1" outlineLevel="1" x14ac:dyDescent="0.25">
      <c r="B118" s="3"/>
      <c r="C118" s="3"/>
      <c r="D118" s="148" t="str">
        <f t="shared" si="9"/>
        <v>Investissement 35</v>
      </c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4">
        <f t="shared" si="10"/>
        <v>0</v>
      </c>
      <c r="Z118" s="126"/>
      <c r="AA118" s="257"/>
      <c r="AB118" s="269"/>
      <c r="AC118" s="269"/>
      <c r="AD118" s="269"/>
      <c r="AE118" s="257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</row>
    <row r="119" spans="2:57" s="112" customFormat="1" ht="15" customHeight="1" outlineLevel="1" x14ac:dyDescent="0.25">
      <c r="B119" s="3"/>
      <c r="C119" s="3"/>
      <c r="D119" s="148" t="str">
        <f t="shared" si="9"/>
        <v>Investissement 36</v>
      </c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4">
        <f t="shared" si="10"/>
        <v>0</v>
      </c>
      <c r="Z119" s="126"/>
      <c r="AA119" s="257"/>
      <c r="AB119" s="269"/>
      <c r="AC119" s="269"/>
      <c r="AD119" s="269"/>
      <c r="AE119" s="257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</row>
    <row r="120" spans="2:57" s="112" customFormat="1" ht="15" customHeight="1" outlineLevel="1" x14ac:dyDescent="0.25">
      <c r="B120" s="3"/>
      <c r="C120" s="3"/>
      <c r="D120" s="148" t="str">
        <f t="shared" si="9"/>
        <v>Investissement 37</v>
      </c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4">
        <f t="shared" si="10"/>
        <v>0</v>
      </c>
      <c r="Z120" s="126"/>
      <c r="AA120" s="257"/>
      <c r="AB120" s="269"/>
      <c r="AC120" s="269"/>
      <c r="AD120" s="269"/>
      <c r="AE120" s="257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</row>
    <row r="121" spans="2:57" s="112" customFormat="1" ht="15" customHeight="1" outlineLevel="1" x14ac:dyDescent="0.25">
      <c r="B121" s="3"/>
      <c r="C121" s="3"/>
      <c r="D121" s="148" t="str">
        <f t="shared" si="9"/>
        <v>Investissement 38</v>
      </c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4">
        <f t="shared" si="10"/>
        <v>0</v>
      </c>
      <c r="Z121" s="126"/>
      <c r="AA121" s="257"/>
      <c r="AB121" s="269"/>
      <c r="AC121" s="269"/>
      <c r="AD121" s="269"/>
      <c r="AE121" s="257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</row>
    <row r="122" spans="2:57" s="112" customFormat="1" ht="15" customHeight="1" outlineLevel="1" x14ac:dyDescent="0.25">
      <c r="B122" s="3"/>
      <c r="C122" s="3"/>
      <c r="D122" s="148" t="str">
        <f t="shared" si="9"/>
        <v>Investissement 39</v>
      </c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4">
        <f t="shared" si="10"/>
        <v>0</v>
      </c>
      <c r="Z122" s="126"/>
      <c r="AA122" s="257"/>
      <c r="AB122" s="269"/>
      <c r="AC122" s="269"/>
      <c r="AD122" s="269"/>
      <c r="AE122" s="257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</row>
    <row r="123" spans="2:57" s="112" customFormat="1" ht="15" customHeight="1" outlineLevel="1" x14ac:dyDescent="0.25">
      <c r="B123" s="3"/>
      <c r="C123" s="3"/>
      <c r="D123" s="148" t="str">
        <f t="shared" si="9"/>
        <v>Investissement 40</v>
      </c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4">
        <f t="shared" si="10"/>
        <v>0</v>
      </c>
      <c r="Z123" s="126"/>
      <c r="AA123" s="257"/>
      <c r="AB123" s="269"/>
      <c r="AC123" s="269"/>
      <c r="AD123" s="269"/>
      <c r="AE123" s="257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</row>
    <row r="124" spans="2:57" ht="30" x14ac:dyDescent="0.25">
      <c r="D124" s="260" t="s">
        <v>181</v>
      </c>
      <c r="E124" s="49">
        <f>+IF($Y$84&gt;0,E84/$Y$84*VLOOKUP($D$84,$D$25:$I$64,6,FALSE),0)
+IF($Y$85&gt;0,E85/$Y$85*VLOOKUP($D$85,$D$25:$I$64,6,FALSE),0)
+IF($Y$86&gt;0,E86/$Y$86*VLOOKUP($D$86,$D$25:$I$64,6,FALSE),0)
+IF($Y$87&gt;0,E87/$Y$87*VLOOKUP($D$87,$D$25:$I$64,6,FALSE),0)
+IF($Y$88&gt;0,E88/$Y$88*VLOOKUP($D$88,$D$25:$I$64,6,FALSE),0)
+IF($Y$89&gt;0,E89/$Y$89*VLOOKUP($D$89,$D$25:$I$64,6,FALSE),0)
+IF($Y$90&gt;0,E90/$Y$90*VLOOKUP($D$90,$D$25:$I$64,6,FALSE),0)
+IF($Y$91&gt;0,E91/$Y$91*VLOOKUP($D$91,$D$25:$I$64,6,FALSE),0)
+IF($Y$92&gt;0,E92/$Y$92*VLOOKUP($D$92,$D$25:$I$64,6,FALSE),0)
+IF($Y$93&gt;0,E93/$Y$93*VLOOKUP($D$93,$D$25:$I$64,6,FALSE),0)
+IF($Y$94&gt;0,E94/$Y$94*VLOOKUP($D$94,$D$25:$I$64,6,FALSE),0)
+IF($Y$95&gt;0,E95/$Y$95*VLOOKUP($D$95,$D$25:$I$64,6,FALSE),0)
+IF($Y$96&gt;0,E96/$Y$96*VLOOKUP($D$96,$D$25:$I$64,6,FALSE),0)
+IF($Y$97&gt;0,E97/$Y$97*VLOOKUP($D$97,$D$25:$I$64,6,FALSE),0)
+IF($Y$98&gt;0,E98/$Y$98*VLOOKUP($D$98,$D$25:$I$64,6,FALSE),0)
+IF($Y$99&gt;0,E99/$Y$99*VLOOKUP($D$99,$D$25:$I$64,6,FALSE),0)
+IF($Y$100&gt;0,E100/$Y$100*VLOOKUP($D$100,$D$25:$I$64,6,FALSE),0)
+IF($Y$101&gt;0,E101/$Y$101*VLOOKUP($D$101,$D$25:$I$64,6,FALSE),0)
+IF($Y$102&gt;0,E102/$Y$102*VLOOKUP($D$102,$D$25:$I$64,6,FALSE),0)
+IF($Y$103&gt;0,E103/$Y$103*VLOOKUP($D$103,$D$25:$I$64,6,FALSE),0)
+IF($Y$104&gt;0,E104/$Y$104*VLOOKUP($D$104,$D$25:$I$64,6,FALSE),0)
+IF($Y$105&gt;0,E105/$Y$105*VLOOKUP($D$105,$D$25:$I$64,6,FALSE),0)
+IF($Y$106&gt;0,E106/$Y$106*VLOOKUP($D$106,$D$25:$I$64,6,FALSE),0)
+IF($Y$107&gt;0,E107/$Y$107*VLOOKUP($D$107,$D$25:$I$64,6,FALSE),0)
+IF($Y$108&gt;0,E108/$Y$108*VLOOKUP($D$108,$D$25:$I$64,6,FALSE),0)
+IF($Y$109&gt;0,E109/$Y$109*VLOOKUP($D$109,$D$25:$I$64,6,FALSE),0)
+IF($Y$110&gt;0,E110/$Y$110*VLOOKUP($D$110,$D$25:$I$64,6,FALSE),0)
+IF($Y$111&gt;0,E111/$Y$111*VLOOKUP($D$111,$D$25:$I$64,6,FALSE),0)
+IF($Y$112&gt;0,E112/$Y$112*VLOOKUP($D$112,$D$25:$I$64,6,FALSE),0)
+IF($Y$113&gt;0,E113/$Y$113*VLOOKUP($D$113,$D$25:$I$64,6,FALSE),0)
+IF($Y$114&gt;0,E114/$Y$114*VLOOKUP($D$114,$D$25:$I$64,6,FALSE),0)
+IF($Y$115&gt;0,E115/$Y$115*VLOOKUP($D$115,$D$25:$I$64,6,FALSE),0)
+IF($Y$116&gt;0,E116/$Y$116*VLOOKUP($D$116,$D$25:$I$64,6,FALSE),0)
+IF($Y$117&gt;0,E117/$Y$117*VLOOKUP($D$117,$D$25:$I$64,6,FALSE),0)
+IF($Y$118&gt;0,E118/$Y$118*VLOOKUP($D$118,$D$25:$I$64,6,FALSE),0)
+IF($Y$119&gt;0,E119/$Y$119*VLOOKUP($D$119,$D$25:$I$64,6,FALSE),0)
+IF($Y$120&gt;0,E120/$Y$120*VLOOKUP($D$120,$D$25:$I$64,6,FALSE),0)
+IF($Y$121&gt;0,E121/$Y$121*VLOOKUP($D$121,$D$25:$I$64,6,FALSE),0)
+IF($Y$122&gt;0,E122/$Y$122*VLOOKUP($D$122,$D$25:$I$64,6,FALSE),0)
+IF($Y$123&gt;0,E123/$Y$123*VLOOKUP($D$123,$D$25:$I$64,6,FALSE),0)</f>
        <v>0</v>
      </c>
      <c r="F124" s="49">
        <f t="shared" ref="F124:X124" si="11">+IF($Y$84&gt;0,F84/$Y$84*VLOOKUP($D$84,$D$25:$I$64,6,FALSE),0)
+IF($Y$85&gt;0,F85/$Y$85*VLOOKUP($D$85,$D$25:$I$64,6,FALSE),0)
+IF($Y$86&gt;0,F86/$Y$86*VLOOKUP($D$86,$D$25:$I$64,6,FALSE),0)
+IF($Y$87&gt;0,F87/$Y$87*VLOOKUP($D$87,$D$25:$I$64,6,FALSE),0)
+IF($Y$88&gt;0,F88/$Y$88*VLOOKUP($D$88,$D$25:$I$64,6,FALSE),0)
+IF($Y$89&gt;0,F89/$Y$89*VLOOKUP($D$89,$D$25:$I$64,6,FALSE),0)
+IF($Y$90&gt;0,F90/$Y$90*VLOOKUP($D$90,$D$25:$I$64,6,FALSE),0)
+IF($Y$91&gt;0,F91/$Y$91*VLOOKUP($D$91,$D$25:$I$64,6,FALSE),0)
+IF($Y$92&gt;0,F92/$Y$92*VLOOKUP($D$92,$D$25:$I$64,6,FALSE),0)
+IF($Y$93&gt;0,F93/$Y$93*VLOOKUP($D$93,$D$25:$I$64,6,FALSE),0)
+IF($Y$94&gt;0,F94/$Y$94*VLOOKUP($D$94,$D$25:$I$64,6,FALSE),0)
+IF($Y$95&gt;0,F95/$Y$95*VLOOKUP($D$95,$D$25:$I$64,6,FALSE),0)
+IF($Y$96&gt;0,F96/$Y$96*VLOOKUP($D$96,$D$25:$I$64,6,FALSE),0)
+IF($Y$97&gt;0,F97/$Y$97*VLOOKUP($D$97,$D$25:$I$64,6,FALSE),0)
+IF($Y$98&gt;0,F98/$Y$98*VLOOKUP($D$98,$D$25:$I$64,6,FALSE),0)
+IF($Y$99&gt;0,F99/$Y$99*VLOOKUP($D$99,$D$25:$I$64,6,FALSE),0)
+IF($Y$100&gt;0,F100/$Y$100*VLOOKUP($D$100,$D$25:$I$64,6,FALSE),0)
+IF($Y$101&gt;0,F101/$Y$101*VLOOKUP($D$101,$D$25:$I$64,6,FALSE),0)
+IF($Y$102&gt;0,F102/$Y$102*VLOOKUP($D$102,$D$25:$I$64,6,FALSE),0)
+IF($Y$103&gt;0,F103/$Y$103*VLOOKUP($D$103,$D$25:$I$64,6,FALSE),0)
+IF($Y$104&gt;0,F104/$Y$104*VLOOKUP($D$104,$D$25:$I$64,6,FALSE),0)
+IF($Y$105&gt;0,F105/$Y$105*VLOOKUP($D$105,$D$25:$I$64,6,FALSE),0)
+IF($Y$106&gt;0,F106/$Y$106*VLOOKUP($D$106,$D$25:$I$64,6,FALSE),0)
+IF($Y$107&gt;0,F107/$Y$107*VLOOKUP($D$107,$D$25:$I$64,6,FALSE),0)
+IF($Y$108&gt;0,F108/$Y$108*VLOOKUP($D$108,$D$25:$I$64,6,FALSE),0)
+IF($Y$109&gt;0,F109/$Y$109*VLOOKUP($D$109,$D$25:$I$64,6,FALSE),0)
+IF($Y$110&gt;0,F110/$Y$110*VLOOKUP($D$110,$D$25:$I$64,6,FALSE),0)
+IF($Y$111&gt;0,F111/$Y$111*VLOOKUP($D$111,$D$25:$I$64,6,FALSE),0)
+IF($Y$112&gt;0,F112/$Y$112*VLOOKUP($D$112,$D$25:$I$64,6,FALSE),0)
+IF($Y$113&gt;0,F113/$Y$113*VLOOKUP($D$113,$D$25:$I$64,6,FALSE),0)
+IF($Y$114&gt;0,F114/$Y$114*VLOOKUP($D$114,$D$25:$I$64,6,FALSE),0)
+IF($Y$115&gt;0,F115/$Y$115*VLOOKUP($D$115,$D$25:$I$64,6,FALSE),0)
+IF($Y$116&gt;0,F116/$Y$116*VLOOKUP($D$116,$D$25:$I$64,6,FALSE),0)
+IF($Y$117&gt;0,F117/$Y$117*VLOOKUP($D$117,$D$25:$I$64,6,FALSE),0)
+IF($Y$118&gt;0,F118/$Y$118*VLOOKUP($D$118,$D$25:$I$64,6,FALSE),0)
+IF($Y$119&gt;0,F119/$Y$119*VLOOKUP($D$119,$D$25:$I$64,6,FALSE),0)
+IF($Y$120&gt;0,F120/$Y$120*VLOOKUP($D$120,$D$25:$I$64,6,FALSE),0)
+IF($Y$121&gt;0,F121/$Y$121*VLOOKUP($D$121,$D$25:$I$64,6,FALSE),0)
+IF($Y$122&gt;0,F122/$Y$122*VLOOKUP($D$122,$D$25:$I$64,6,FALSE),0)
+IF($Y$123&gt;0,F123/$Y$123*VLOOKUP($D$123,$D$25:$I$64,6,FALSE),0)</f>
        <v>0</v>
      </c>
      <c r="G124" s="49">
        <f t="shared" si="11"/>
        <v>0</v>
      </c>
      <c r="H124" s="49">
        <f t="shared" si="11"/>
        <v>0</v>
      </c>
      <c r="I124" s="49">
        <f t="shared" si="11"/>
        <v>0</v>
      </c>
      <c r="J124" s="49">
        <f t="shared" si="11"/>
        <v>0</v>
      </c>
      <c r="K124" s="49">
        <f t="shared" si="11"/>
        <v>0</v>
      </c>
      <c r="L124" s="49">
        <f t="shared" si="11"/>
        <v>0</v>
      </c>
      <c r="M124" s="49">
        <f t="shared" si="11"/>
        <v>0</v>
      </c>
      <c r="N124" s="49">
        <f t="shared" si="11"/>
        <v>0</v>
      </c>
      <c r="O124" s="49">
        <f t="shared" si="11"/>
        <v>0</v>
      </c>
      <c r="P124" s="49">
        <f t="shared" si="11"/>
        <v>0</v>
      </c>
      <c r="Q124" s="49">
        <f t="shared" si="11"/>
        <v>0</v>
      </c>
      <c r="R124" s="49">
        <f t="shared" si="11"/>
        <v>0</v>
      </c>
      <c r="S124" s="49">
        <f t="shared" si="11"/>
        <v>0</v>
      </c>
      <c r="T124" s="49">
        <f t="shared" si="11"/>
        <v>0</v>
      </c>
      <c r="U124" s="49">
        <f t="shared" si="11"/>
        <v>0</v>
      </c>
      <c r="V124" s="49">
        <f t="shared" si="11"/>
        <v>0</v>
      </c>
      <c r="W124" s="49">
        <f t="shared" si="11"/>
        <v>0</v>
      </c>
      <c r="X124" s="49">
        <f t="shared" si="11"/>
        <v>0</v>
      </c>
      <c r="Y124" s="14">
        <f>+SUM(E124:X124)</f>
        <v>0</v>
      </c>
      <c r="Z124" s="3"/>
      <c r="AA124" s="181"/>
      <c r="AB124" s="181"/>
      <c r="AC124" s="258"/>
      <c r="AD124" s="237"/>
      <c r="AE124" s="181"/>
      <c r="AX124" s="4"/>
      <c r="AY124" s="4"/>
      <c r="AZ124" s="4"/>
      <c r="BA124" s="4"/>
      <c r="BB124" s="4"/>
      <c r="BC124" s="4"/>
      <c r="BD124" s="4"/>
      <c r="BE124" s="4"/>
    </row>
    <row r="125" spans="2:57" s="63" customFormat="1" x14ac:dyDescent="0.25">
      <c r="B125" s="18"/>
      <c r="C125" s="18"/>
      <c r="D125" s="28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14"/>
      <c r="Z125" s="18"/>
      <c r="AA125" s="181"/>
      <c r="AB125" s="181"/>
      <c r="AC125" s="258"/>
      <c r="AD125" s="237"/>
      <c r="AE125" s="181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</row>
    <row r="126" spans="2:57" ht="30" x14ac:dyDescent="0.25">
      <c r="D126" s="254" t="s">
        <v>182</v>
      </c>
      <c r="E126" s="51" t="s">
        <v>97</v>
      </c>
      <c r="F126" s="51" t="s">
        <v>97</v>
      </c>
      <c r="G126" s="51" t="s">
        <v>97</v>
      </c>
      <c r="H126" s="51" t="s">
        <v>97</v>
      </c>
      <c r="I126" s="51" t="s">
        <v>97</v>
      </c>
      <c r="J126" s="51" t="s">
        <v>97</v>
      </c>
      <c r="K126" s="51" t="s">
        <v>97</v>
      </c>
      <c r="L126" s="51" t="s">
        <v>97</v>
      </c>
      <c r="M126" s="51" t="s">
        <v>97</v>
      </c>
      <c r="N126" s="51" t="s">
        <v>97</v>
      </c>
      <c r="O126" s="51" t="s">
        <v>97</v>
      </c>
      <c r="P126" s="51" t="s">
        <v>97</v>
      </c>
      <c r="Q126" s="51" t="s">
        <v>97</v>
      </c>
      <c r="R126" s="51" t="s">
        <v>97</v>
      </c>
      <c r="S126" s="51" t="s">
        <v>97</v>
      </c>
      <c r="T126" s="51" t="s">
        <v>97</v>
      </c>
      <c r="U126" s="51" t="s">
        <v>97</v>
      </c>
      <c r="V126" s="51" t="s">
        <v>97</v>
      </c>
      <c r="W126" s="51" t="s">
        <v>97</v>
      </c>
      <c r="X126" s="51" t="s">
        <v>97</v>
      </c>
      <c r="Y126" s="14"/>
      <c r="Z126" s="3"/>
      <c r="AA126" s="181"/>
      <c r="AB126" s="270"/>
      <c r="AC126" s="270"/>
      <c r="AD126" s="270"/>
      <c r="AE126" s="181"/>
      <c r="AX126" s="4"/>
      <c r="AY126" s="4"/>
      <c r="AZ126" s="4"/>
      <c r="BA126" s="4"/>
      <c r="BB126" s="4"/>
      <c r="BC126" s="4"/>
      <c r="BD126" s="4"/>
      <c r="BE126" s="4"/>
    </row>
    <row r="127" spans="2:57" s="112" customFormat="1" ht="15" customHeight="1" x14ac:dyDescent="0.25">
      <c r="B127" s="271" t="s">
        <v>80</v>
      </c>
      <c r="C127" s="3"/>
      <c r="D127" s="147" t="s">
        <v>5</v>
      </c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4">
        <f t="shared" ref="Y127:Y136" si="12">+SUM(E127:X127)</f>
        <v>0</v>
      </c>
      <c r="Z127" s="126"/>
      <c r="AA127" s="257"/>
      <c r="AB127" s="269"/>
      <c r="AC127" s="269"/>
      <c r="AD127" s="269"/>
      <c r="AE127" s="257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</row>
    <row r="128" spans="2:57" s="112" customFormat="1" ht="15" customHeight="1" x14ac:dyDescent="0.25">
      <c r="B128" s="272"/>
      <c r="C128" s="3"/>
      <c r="D128" s="147" t="s">
        <v>6</v>
      </c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4">
        <f t="shared" si="12"/>
        <v>0</v>
      </c>
      <c r="Z128" s="126"/>
      <c r="AA128" s="257"/>
      <c r="AB128" s="269"/>
      <c r="AC128" s="269"/>
      <c r="AD128" s="269"/>
      <c r="AE128" s="257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</row>
    <row r="129" spans="2:57" s="112" customFormat="1" ht="15" customHeight="1" x14ac:dyDescent="0.25">
      <c r="B129" s="272"/>
      <c r="C129" s="3"/>
      <c r="D129" s="147" t="s">
        <v>57</v>
      </c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4">
        <f t="shared" si="12"/>
        <v>0</v>
      </c>
      <c r="Z129" s="126"/>
      <c r="AA129" s="257"/>
      <c r="AB129" s="269"/>
      <c r="AC129" s="269"/>
      <c r="AD129" s="269"/>
      <c r="AE129" s="257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</row>
    <row r="130" spans="2:57" s="112" customFormat="1" ht="15" customHeight="1" x14ac:dyDescent="0.25">
      <c r="B130" s="272"/>
      <c r="C130" s="3"/>
      <c r="D130" s="147" t="s">
        <v>58</v>
      </c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113"/>
      <c r="X130" s="113"/>
      <c r="Y130" s="114">
        <f t="shared" si="12"/>
        <v>0</v>
      </c>
      <c r="Z130" s="126"/>
      <c r="AA130" s="257"/>
      <c r="AB130" s="269"/>
      <c r="AC130" s="269"/>
      <c r="AD130" s="269"/>
      <c r="AE130" s="257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</row>
    <row r="131" spans="2:57" s="112" customFormat="1" ht="15" customHeight="1" x14ac:dyDescent="0.25">
      <c r="B131" s="272"/>
      <c r="C131" s="3"/>
      <c r="D131" s="147" t="s">
        <v>59</v>
      </c>
      <c r="E131" s="113"/>
      <c r="F131" s="113"/>
      <c r="G131" s="113"/>
      <c r="H131" s="113"/>
      <c r="I131" s="113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/>
      <c r="T131" s="113"/>
      <c r="U131" s="113"/>
      <c r="V131" s="113"/>
      <c r="W131" s="113"/>
      <c r="X131" s="113"/>
      <c r="Y131" s="114">
        <f t="shared" si="12"/>
        <v>0</v>
      </c>
      <c r="Z131" s="126"/>
      <c r="AA131" s="257"/>
      <c r="AB131" s="269"/>
      <c r="AC131" s="269"/>
      <c r="AD131" s="269"/>
      <c r="AE131" s="257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</row>
    <row r="132" spans="2:57" s="112" customFormat="1" ht="15" customHeight="1" outlineLevel="1" x14ac:dyDescent="0.25">
      <c r="B132" s="272"/>
      <c r="C132" s="3"/>
      <c r="D132" s="147" t="s">
        <v>60</v>
      </c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113"/>
      <c r="X132" s="113"/>
      <c r="Y132" s="114">
        <f t="shared" si="12"/>
        <v>0</v>
      </c>
      <c r="Z132" s="126"/>
      <c r="AA132" s="257"/>
      <c r="AB132" s="269"/>
      <c r="AC132" s="269"/>
      <c r="AD132" s="269"/>
      <c r="AE132" s="257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</row>
    <row r="133" spans="2:57" s="112" customFormat="1" ht="15" customHeight="1" outlineLevel="1" x14ac:dyDescent="0.25">
      <c r="B133" s="272"/>
      <c r="C133" s="3"/>
      <c r="D133" s="147" t="s">
        <v>61</v>
      </c>
      <c r="E133" s="113"/>
      <c r="F133" s="113"/>
      <c r="G133" s="113"/>
      <c r="H133" s="113"/>
      <c r="I133" s="113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/>
      <c r="T133" s="113"/>
      <c r="U133" s="113"/>
      <c r="V133" s="113"/>
      <c r="W133" s="113"/>
      <c r="X133" s="113"/>
      <c r="Y133" s="114">
        <f t="shared" si="12"/>
        <v>0</v>
      </c>
      <c r="Z133" s="126"/>
      <c r="AA133" s="257"/>
      <c r="AB133" s="269"/>
      <c r="AC133" s="269"/>
      <c r="AD133" s="269"/>
      <c r="AE133" s="257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</row>
    <row r="134" spans="2:57" s="112" customFormat="1" ht="15" customHeight="1" outlineLevel="1" x14ac:dyDescent="0.25">
      <c r="B134" s="272"/>
      <c r="C134" s="3"/>
      <c r="D134" s="147" t="s">
        <v>62</v>
      </c>
      <c r="E134" s="113"/>
      <c r="F134" s="113"/>
      <c r="G134" s="113"/>
      <c r="H134" s="113"/>
      <c r="I134" s="113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/>
      <c r="T134" s="113"/>
      <c r="U134" s="113"/>
      <c r="V134" s="113"/>
      <c r="W134" s="113"/>
      <c r="X134" s="113"/>
      <c r="Y134" s="114">
        <f t="shared" si="12"/>
        <v>0</v>
      </c>
      <c r="Z134" s="126"/>
      <c r="AA134" s="257"/>
      <c r="AB134" s="269"/>
      <c r="AC134" s="269"/>
      <c r="AD134" s="269"/>
      <c r="AE134" s="257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</row>
    <row r="135" spans="2:57" s="112" customFormat="1" ht="15" customHeight="1" outlineLevel="1" x14ac:dyDescent="0.25">
      <c r="B135" s="272"/>
      <c r="C135" s="3"/>
      <c r="D135" s="147" t="s">
        <v>63</v>
      </c>
      <c r="E135" s="113"/>
      <c r="F135" s="113"/>
      <c r="G135" s="113"/>
      <c r="H135" s="113"/>
      <c r="I135" s="113"/>
      <c r="J135" s="113"/>
      <c r="K135" s="113"/>
      <c r="L135" s="113"/>
      <c r="M135" s="113"/>
      <c r="N135" s="113"/>
      <c r="O135" s="113"/>
      <c r="P135" s="113"/>
      <c r="Q135" s="113"/>
      <c r="R135" s="113"/>
      <c r="S135" s="113"/>
      <c r="T135" s="113"/>
      <c r="U135" s="113"/>
      <c r="V135" s="113"/>
      <c r="W135" s="113"/>
      <c r="X135" s="113"/>
      <c r="Y135" s="114">
        <f t="shared" si="12"/>
        <v>0</v>
      </c>
      <c r="Z135" s="126"/>
      <c r="AA135" s="257"/>
      <c r="AB135" s="269"/>
      <c r="AC135" s="269"/>
      <c r="AD135" s="269"/>
      <c r="AE135" s="257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</row>
    <row r="136" spans="2:57" s="112" customFormat="1" ht="15" customHeight="1" outlineLevel="1" x14ac:dyDescent="0.25">
      <c r="B136" s="273"/>
      <c r="C136" s="3"/>
      <c r="D136" s="261" t="s">
        <v>64</v>
      </c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4">
        <f t="shared" si="12"/>
        <v>0</v>
      </c>
      <c r="Z136" s="126"/>
      <c r="AA136" s="257"/>
      <c r="AB136" s="269"/>
      <c r="AC136" s="269"/>
      <c r="AD136" s="269"/>
      <c r="AE136" s="257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</row>
    <row r="137" spans="2:57" ht="30" x14ac:dyDescent="0.25">
      <c r="D137" s="260" t="s">
        <v>183</v>
      </c>
      <c r="E137" s="49">
        <f>+SUM(E127:E136)</f>
        <v>0</v>
      </c>
      <c r="F137" s="49">
        <f>+SUM(F127:F136)</f>
        <v>0</v>
      </c>
      <c r="G137" s="49">
        <f>+SUM(G127:G136)</f>
        <v>0</v>
      </c>
      <c r="H137" s="49">
        <f>+SUM(H127:H136)</f>
        <v>0</v>
      </c>
      <c r="I137" s="49">
        <f>+SUM(I127:I136)</f>
        <v>0</v>
      </c>
      <c r="J137" s="49">
        <f t="shared" ref="J137:X137" si="13">+SUM(J127:J136)</f>
        <v>0</v>
      </c>
      <c r="K137" s="49">
        <f t="shared" si="13"/>
        <v>0</v>
      </c>
      <c r="L137" s="49">
        <f t="shared" si="13"/>
        <v>0</v>
      </c>
      <c r="M137" s="49">
        <f t="shared" si="13"/>
        <v>0</v>
      </c>
      <c r="N137" s="49">
        <f t="shared" si="13"/>
        <v>0</v>
      </c>
      <c r="O137" s="49">
        <f t="shared" si="13"/>
        <v>0</v>
      </c>
      <c r="P137" s="49">
        <f t="shared" si="13"/>
        <v>0</v>
      </c>
      <c r="Q137" s="49">
        <f t="shared" si="13"/>
        <v>0</v>
      </c>
      <c r="R137" s="49">
        <f t="shared" si="13"/>
        <v>0</v>
      </c>
      <c r="S137" s="49">
        <f t="shared" si="13"/>
        <v>0</v>
      </c>
      <c r="T137" s="49">
        <f t="shared" si="13"/>
        <v>0</v>
      </c>
      <c r="U137" s="49">
        <f t="shared" si="13"/>
        <v>0</v>
      </c>
      <c r="V137" s="49">
        <f t="shared" si="13"/>
        <v>0</v>
      </c>
      <c r="W137" s="49">
        <f t="shared" si="13"/>
        <v>0</v>
      </c>
      <c r="X137" s="49">
        <f t="shared" si="13"/>
        <v>0</v>
      </c>
      <c r="Y137" s="14">
        <f>+SUM(E137:X137)</f>
        <v>0</v>
      </c>
      <c r="Z137" s="3"/>
      <c r="AA137" s="181"/>
      <c r="AB137" s="181"/>
      <c r="AC137" s="258"/>
      <c r="AD137" s="237"/>
      <c r="AE137" s="181"/>
      <c r="AX137" s="4"/>
      <c r="AY137" s="4"/>
      <c r="AZ137" s="4"/>
      <c r="BA137" s="4"/>
      <c r="BB137" s="4"/>
      <c r="BC137" s="4"/>
      <c r="BD137" s="4"/>
      <c r="BE137" s="4"/>
    </row>
    <row r="138" spans="2:57" s="63" customFormat="1" x14ac:dyDescent="0.25">
      <c r="B138" s="18"/>
      <c r="C138" s="18"/>
      <c r="D138" s="28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14"/>
      <c r="Z138" s="18"/>
      <c r="AA138" s="181"/>
      <c r="AB138" s="181"/>
      <c r="AC138" s="258"/>
      <c r="AD138" s="237"/>
      <c r="AE138" s="181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</row>
    <row r="139" spans="2:57" ht="30" x14ac:dyDescent="0.25">
      <c r="D139" s="244" t="s">
        <v>177</v>
      </c>
      <c r="E139" s="51" t="s">
        <v>97</v>
      </c>
      <c r="F139" s="51" t="s">
        <v>97</v>
      </c>
      <c r="G139" s="51" t="s">
        <v>97</v>
      </c>
      <c r="H139" s="51" t="s">
        <v>97</v>
      </c>
      <c r="I139" s="51" t="s">
        <v>97</v>
      </c>
      <c r="J139" s="51" t="s">
        <v>97</v>
      </c>
      <c r="K139" s="51" t="s">
        <v>97</v>
      </c>
      <c r="L139" s="51" t="s">
        <v>97</v>
      </c>
      <c r="M139" s="51" t="s">
        <v>97</v>
      </c>
      <c r="N139" s="51" t="s">
        <v>97</v>
      </c>
      <c r="O139" s="51" t="s">
        <v>97</v>
      </c>
      <c r="P139" s="51" t="s">
        <v>97</v>
      </c>
      <c r="Q139" s="51" t="s">
        <v>97</v>
      </c>
      <c r="R139" s="51" t="s">
        <v>97</v>
      </c>
      <c r="S139" s="51" t="s">
        <v>97</v>
      </c>
      <c r="T139" s="51" t="s">
        <v>97</v>
      </c>
      <c r="U139" s="51" t="s">
        <v>97</v>
      </c>
      <c r="V139" s="51" t="s">
        <v>97</v>
      </c>
      <c r="W139" s="51" t="s">
        <v>97</v>
      </c>
      <c r="X139" s="51" t="s">
        <v>97</v>
      </c>
      <c r="Y139" s="14"/>
      <c r="Z139" s="3"/>
      <c r="AA139" s="181"/>
      <c r="AB139" s="270"/>
      <c r="AC139" s="270"/>
      <c r="AD139" s="270"/>
      <c r="AE139" s="181"/>
      <c r="AX139" s="4"/>
      <c r="AY139" s="4"/>
      <c r="AZ139" s="4"/>
      <c r="BA139" s="4"/>
      <c r="BB139" s="4"/>
      <c r="BC139" s="4"/>
      <c r="BD139" s="4"/>
      <c r="BE139" s="4"/>
    </row>
    <row r="140" spans="2:57" s="112" customFormat="1" ht="15" customHeight="1" x14ac:dyDescent="0.25">
      <c r="B140" s="271" t="s">
        <v>80</v>
      </c>
      <c r="C140" s="3"/>
      <c r="D140" s="147" t="s">
        <v>14</v>
      </c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4">
        <f t="shared" ref="Y140:Y149" si="14">+SUM(E140:X140)</f>
        <v>0</v>
      </c>
      <c r="Z140" s="126"/>
      <c r="AA140" s="257"/>
      <c r="AB140" s="269"/>
      <c r="AC140" s="269"/>
      <c r="AD140" s="269"/>
      <c r="AE140" s="257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</row>
    <row r="141" spans="2:57" s="112" customFormat="1" ht="15" customHeight="1" x14ac:dyDescent="0.25">
      <c r="B141" s="272"/>
      <c r="C141" s="3"/>
      <c r="D141" s="147" t="s">
        <v>15</v>
      </c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  <c r="T141" s="113"/>
      <c r="U141" s="113"/>
      <c r="V141" s="113"/>
      <c r="W141" s="113"/>
      <c r="X141" s="113"/>
      <c r="Y141" s="114">
        <f t="shared" si="14"/>
        <v>0</v>
      </c>
      <c r="Z141" s="126"/>
      <c r="AA141" s="257"/>
      <c r="AB141" s="269"/>
      <c r="AC141" s="269"/>
      <c r="AD141" s="269"/>
      <c r="AE141" s="257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</row>
    <row r="142" spans="2:57" s="112" customFormat="1" ht="15" customHeight="1" x14ac:dyDescent="0.25">
      <c r="B142" s="272"/>
      <c r="C142" s="3"/>
      <c r="D142" s="147" t="s">
        <v>72</v>
      </c>
      <c r="E142" s="113"/>
      <c r="F142" s="113"/>
      <c r="G142" s="113"/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113"/>
      <c r="U142" s="113"/>
      <c r="V142" s="113"/>
      <c r="W142" s="113"/>
      <c r="X142" s="113"/>
      <c r="Y142" s="114">
        <f t="shared" si="14"/>
        <v>0</v>
      </c>
      <c r="Z142" s="126"/>
      <c r="AA142" s="257"/>
      <c r="AB142" s="269"/>
      <c r="AC142" s="269"/>
      <c r="AD142" s="269"/>
      <c r="AE142" s="257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</row>
    <row r="143" spans="2:57" s="112" customFormat="1" ht="15" customHeight="1" x14ac:dyDescent="0.25">
      <c r="B143" s="272"/>
      <c r="C143" s="3"/>
      <c r="D143" s="147" t="s">
        <v>73</v>
      </c>
      <c r="E143" s="113"/>
      <c r="F143" s="113"/>
      <c r="G143" s="113"/>
      <c r="H143" s="113"/>
      <c r="I143" s="113"/>
      <c r="J143" s="113"/>
      <c r="K143" s="113"/>
      <c r="L143" s="113"/>
      <c r="M143" s="113"/>
      <c r="N143" s="113"/>
      <c r="O143" s="113"/>
      <c r="P143" s="113"/>
      <c r="Q143" s="113"/>
      <c r="R143" s="113"/>
      <c r="S143" s="113"/>
      <c r="T143" s="113"/>
      <c r="U143" s="113"/>
      <c r="V143" s="113"/>
      <c r="W143" s="113"/>
      <c r="X143" s="113"/>
      <c r="Y143" s="114">
        <f t="shared" si="14"/>
        <v>0</v>
      </c>
      <c r="Z143" s="126"/>
      <c r="AA143" s="257"/>
      <c r="AB143" s="269"/>
      <c r="AC143" s="269"/>
      <c r="AD143" s="269"/>
      <c r="AE143" s="257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</row>
    <row r="144" spans="2:57" s="112" customFormat="1" ht="15" customHeight="1" x14ac:dyDescent="0.25">
      <c r="B144" s="272"/>
      <c r="C144" s="3"/>
      <c r="D144" s="147" t="s">
        <v>74</v>
      </c>
      <c r="E144" s="113"/>
      <c r="F144" s="113"/>
      <c r="G144" s="113"/>
      <c r="H144" s="113"/>
      <c r="I144" s="113"/>
      <c r="J144" s="113"/>
      <c r="K144" s="113"/>
      <c r="L144" s="113"/>
      <c r="M144" s="113"/>
      <c r="N144" s="113"/>
      <c r="O144" s="113"/>
      <c r="P144" s="113"/>
      <c r="Q144" s="113"/>
      <c r="R144" s="113"/>
      <c r="S144" s="113"/>
      <c r="T144" s="113"/>
      <c r="U144" s="113"/>
      <c r="V144" s="113"/>
      <c r="W144" s="113"/>
      <c r="X144" s="113"/>
      <c r="Y144" s="114">
        <f t="shared" si="14"/>
        <v>0</v>
      </c>
      <c r="Z144" s="126"/>
      <c r="AA144" s="257"/>
      <c r="AB144" s="269"/>
      <c r="AC144" s="269"/>
      <c r="AD144" s="269"/>
      <c r="AE144" s="257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</row>
    <row r="145" spans="2:57" s="112" customFormat="1" ht="15" customHeight="1" outlineLevel="1" x14ac:dyDescent="0.25">
      <c r="B145" s="272"/>
      <c r="C145" s="3"/>
      <c r="D145" s="147" t="s">
        <v>75</v>
      </c>
      <c r="E145" s="113"/>
      <c r="F145" s="113"/>
      <c r="G145" s="113"/>
      <c r="H145" s="113"/>
      <c r="I145" s="113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/>
      <c r="T145" s="113"/>
      <c r="U145" s="113"/>
      <c r="V145" s="113"/>
      <c r="W145" s="113"/>
      <c r="X145" s="113"/>
      <c r="Y145" s="114">
        <f t="shared" si="14"/>
        <v>0</v>
      </c>
      <c r="Z145" s="126"/>
      <c r="AA145" s="257"/>
      <c r="AB145" s="269"/>
      <c r="AC145" s="269"/>
      <c r="AD145" s="269"/>
      <c r="AE145" s="257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</row>
    <row r="146" spans="2:57" s="112" customFormat="1" ht="15" customHeight="1" outlineLevel="1" x14ac:dyDescent="0.25">
      <c r="B146" s="272"/>
      <c r="C146" s="3"/>
      <c r="D146" s="147" t="s">
        <v>76</v>
      </c>
      <c r="E146" s="113"/>
      <c r="F146" s="113"/>
      <c r="G146" s="113"/>
      <c r="H146" s="113"/>
      <c r="I146" s="113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/>
      <c r="T146" s="113"/>
      <c r="U146" s="113"/>
      <c r="V146" s="113"/>
      <c r="W146" s="113"/>
      <c r="X146" s="113"/>
      <c r="Y146" s="114">
        <f t="shared" si="14"/>
        <v>0</v>
      </c>
      <c r="Z146" s="126"/>
      <c r="AA146" s="257"/>
      <c r="AB146" s="269"/>
      <c r="AC146" s="269"/>
      <c r="AD146" s="269"/>
      <c r="AE146" s="257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</row>
    <row r="147" spans="2:57" s="112" customFormat="1" ht="15" customHeight="1" outlineLevel="1" x14ac:dyDescent="0.25">
      <c r="B147" s="272"/>
      <c r="C147" s="3"/>
      <c r="D147" s="147" t="s">
        <v>77</v>
      </c>
      <c r="E147" s="113"/>
      <c r="F147" s="113"/>
      <c r="G147" s="113"/>
      <c r="H147" s="113"/>
      <c r="I147" s="113"/>
      <c r="J147" s="113"/>
      <c r="K147" s="113"/>
      <c r="L147" s="113"/>
      <c r="M147" s="113"/>
      <c r="N147" s="113"/>
      <c r="O147" s="113"/>
      <c r="P147" s="113"/>
      <c r="Q147" s="113"/>
      <c r="R147" s="113"/>
      <c r="S147" s="113"/>
      <c r="T147" s="113"/>
      <c r="U147" s="113"/>
      <c r="V147" s="113"/>
      <c r="W147" s="113"/>
      <c r="X147" s="113"/>
      <c r="Y147" s="114">
        <f t="shared" si="14"/>
        <v>0</v>
      </c>
      <c r="Z147" s="126"/>
      <c r="AA147" s="257"/>
      <c r="AB147" s="269"/>
      <c r="AC147" s="269"/>
      <c r="AD147" s="269"/>
      <c r="AE147" s="257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</row>
    <row r="148" spans="2:57" s="112" customFormat="1" ht="15" customHeight="1" outlineLevel="1" x14ac:dyDescent="0.25">
      <c r="B148" s="272"/>
      <c r="C148" s="3"/>
      <c r="D148" s="147" t="s">
        <v>78</v>
      </c>
      <c r="E148" s="113"/>
      <c r="F148" s="113"/>
      <c r="G148" s="113"/>
      <c r="H148" s="113"/>
      <c r="I148" s="113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/>
      <c r="T148" s="113"/>
      <c r="U148" s="113"/>
      <c r="V148" s="113"/>
      <c r="W148" s="113"/>
      <c r="X148" s="113"/>
      <c r="Y148" s="114">
        <f t="shared" si="14"/>
        <v>0</v>
      </c>
      <c r="Z148" s="126"/>
      <c r="AA148" s="257"/>
      <c r="AB148" s="269"/>
      <c r="AC148" s="269"/>
      <c r="AD148" s="269"/>
      <c r="AE148" s="257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</row>
    <row r="149" spans="2:57" s="112" customFormat="1" ht="15" customHeight="1" outlineLevel="1" x14ac:dyDescent="0.25">
      <c r="B149" s="273"/>
      <c r="C149" s="3"/>
      <c r="D149" s="147" t="s">
        <v>79</v>
      </c>
      <c r="E149" s="113"/>
      <c r="F149" s="113"/>
      <c r="G149" s="113"/>
      <c r="H149" s="113"/>
      <c r="I149" s="113"/>
      <c r="J149" s="113"/>
      <c r="K149" s="113"/>
      <c r="L149" s="113"/>
      <c r="M149" s="113"/>
      <c r="N149" s="113"/>
      <c r="O149" s="113"/>
      <c r="P149" s="113"/>
      <c r="Q149" s="113"/>
      <c r="R149" s="113"/>
      <c r="S149" s="113"/>
      <c r="T149" s="113"/>
      <c r="U149" s="113"/>
      <c r="V149" s="113"/>
      <c r="W149" s="113"/>
      <c r="X149" s="113"/>
      <c r="Y149" s="114">
        <f t="shared" si="14"/>
        <v>0</v>
      </c>
      <c r="Z149" s="126"/>
      <c r="AA149" s="257"/>
      <c r="AB149" s="269"/>
      <c r="AC149" s="269"/>
      <c r="AD149" s="269"/>
      <c r="AE149" s="257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</row>
    <row r="150" spans="2:57" ht="15.75" thickBot="1" x14ac:dyDescent="0.3">
      <c r="D150" s="30" t="s">
        <v>70</v>
      </c>
      <c r="E150" s="142">
        <f>+SUM(E140:E149)</f>
        <v>0</v>
      </c>
      <c r="F150" s="142">
        <f t="shared" ref="F150" si="15">+SUM(F140:F149)</f>
        <v>0</v>
      </c>
      <c r="G150" s="142">
        <f t="shared" ref="G150" si="16">+SUM(G140:G149)</f>
        <v>0</v>
      </c>
      <c r="H150" s="142">
        <f t="shared" ref="H150" si="17">+SUM(H140:H149)</f>
        <v>0</v>
      </c>
      <c r="I150" s="142">
        <f t="shared" ref="I150" si="18">+SUM(I140:I149)</f>
        <v>0</v>
      </c>
      <c r="J150" s="142">
        <f t="shared" ref="J150" si="19">+SUM(J140:J149)</f>
        <v>0</v>
      </c>
      <c r="K150" s="142">
        <f t="shared" ref="K150" si="20">+SUM(K140:K149)</f>
        <v>0</v>
      </c>
      <c r="L150" s="142">
        <f t="shared" ref="L150" si="21">+SUM(L140:L149)</f>
        <v>0</v>
      </c>
      <c r="M150" s="142">
        <f t="shared" ref="M150" si="22">+SUM(M140:M149)</f>
        <v>0</v>
      </c>
      <c r="N150" s="142">
        <f t="shared" ref="N150:X150" si="23">+SUM(N140:N149)</f>
        <v>0</v>
      </c>
      <c r="O150" s="142">
        <f>+SUM(O140:O149)</f>
        <v>0</v>
      </c>
      <c r="P150" s="142">
        <f t="shared" si="23"/>
        <v>0</v>
      </c>
      <c r="Q150" s="142">
        <f t="shared" si="23"/>
        <v>0</v>
      </c>
      <c r="R150" s="142">
        <f t="shared" si="23"/>
        <v>0</v>
      </c>
      <c r="S150" s="142">
        <f t="shared" si="23"/>
        <v>0</v>
      </c>
      <c r="T150" s="142">
        <f t="shared" si="23"/>
        <v>0</v>
      </c>
      <c r="U150" s="142">
        <f t="shared" si="23"/>
        <v>0</v>
      </c>
      <c r="V150" s="142">
        <f t="shared" si="23"/>
        <v>0</v>
      </c>
      <c r="W150" s="142">
        <f t="shared" si="23"/>
        <v>0</v>
      </c>
      <c r="X150" s="142">
        <f t="shared" si="23"/>
        <v>0</v>
      </c>
      <c r="Y150" s="149">
        <f>+SUM(E150:X150)</f>
        <v>0</v>
      </c>
      <c r="Z150" s="3"/>
      <c r="AA150" s="181"/>
      <c r="AB150" s="181"/>
      <c r="AC150" s="258"/>
      <c r="AD150" s="237"/>
      <c r="AE150" s="181"/>
      <c r="AX150" s="4"/>
      <c r="AY150" s="4"/>
      <c r="AZ150" s="4"/>
      <c r="BA150" s="4"/>
      <c r="BB150" s="4"/>
      <c r="BC150" s="4"/>
      <c r="BD150" s="4"/>
      <c r="BE150" s="4"/>
    </row>
    <row r="151" spans="2:57" s="4" customFormat="1" ht="15.75" thickBot="1" x14ac:dyDescent="0.3">
      <c r="B151" s="3"/>
      <c r="C151" s="3"/>
      <c r="D151" s="19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182"/>
      <c r="AB151" s="182"/>
      <c r="AC151" s="182"/>
      <c r="AD151" s="182"/>
      <c r="AE151" s="182"/>
      <c r="AF151" s="27"/>
      <c r="AG151" s="27"/>
      <c r="AH151" s="3"/>
      <c r="AI151" s="3"/>
    </row>
    <row r="152" spans="2:57" s="4" customFormat="1" ht="15.75" thickBot="1" x14ac:dyDescent="0.3">
      <c r="B152" s="3"/>
      <c r="C152" s="3"/>
      <c r="D152" s="165" t="s">
        <v>134</v>
      </c>
      <c r="E152" s="170">
        <f>E81+E124+E137+E150</f>
        <v>0</v>
      </c>
      <c r="F152" s="170">
        <f t="shared" ref="F152:X152" si="24">F81+F124+F137+F150</f>
        <v>0</v>
      </c>
      <c r="G152" s="170">
        <f t="shared" si="24"/>
        <v>0</v>
      </c>
      <c r="H152" s="170">
        <f t="shared" si="24"/>
        <v>0</v>
      </c>
      <c r="I152" s="170">
        <f t="shared" si="24"/>
        <v>0</v>
      </c>
      <c r="J152" s="170">
        <f t="shared" si="24"/>
        <v>0</v>
      </c>
      <c r="K152" s="170">
        <f t="shared" si="24"/>
        <v>0</v>
      </c>
      <c r="L152" s="170">
        <f t="shared" si="24"/>
        <v>0</v>
      </c>
      <c r="M152" s="170">
        <f t="shared" si="24"/>
        <v>0</v>
      </c>
      <c r="N152" s="170">
        <f t="shared" si="24"/>
        <v>0</v>
      </c>
      <c r="O152" s="170">
        <f t="shared" si="24"/>
        <v>0</v>
      </c>
      <c r="P152" s="170">
        <f t="shared" si="24"/>
        <v>0</v>
      </c>
      <c r="Q152" s="170">
        <f t="shared" si="24"/>
        <v>0</v>
      </c>
      <c r="R152" s="170">
        <f t="shared" si="24"/>
        <v>0</v>
      </c>
      <c r="S152" s="170">
        <f t="shared" si="24"/>
        <v>0</v>
      </c>
      <c r="T152" s="170">
        <f t="shared" si="24"/>
        <v>0</v>
      </c>
      <c r="U152" s="170">
        <f t="shared" si="24"/>
        <v>0</v>
      </c>
      <c r="V152" s="170">
        <f t="shared" si="24"/>
        <v>0</v>
      </c>
      <c r="W152" s="170">
        <f t="shared" si="24"/>
        <v>0</v>
      </c>
      <c r="X152" s="170">
        <f t="shared" si="24"/>
        <v>0</v>
      </c>
      <c r="Y152" s="175">
        <f>SUM(E152:X152)</f>
        <v>0</v>
      </c>
      <c r="Z152" s="54"/>
      <c r="AA152" s="54"/>
      <c r="AB152" s="13"/>
      <c r="AC152" s="54"/>
      <c r="AD152" s="54"/>
      <c r="AE152" s="54"/>
      <c r="AF152" s="27"/>
      <c r="AG152" s="27"/>
      <c r="AH152" s="3"/>
      <c r="AI152" s="3"/>
    </row>
    <row r="153" spans="2:57" s="4" customFormat="1" ht="15.75" thickBot="1" x14ac:dyDescent="0.3">
      <c r="B153" s="3"/>
      <c r="C153" s="3"/>
      <c r="D153" s="19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13"/>
      <c r="AC153" s="54"/>
      <c r="AD153" s="54"/>
      <c r="AE153" s="54"/>
      <c r="AF153" s="27"/>
      <c r="AG153" s="27"/>
      <c r="AH153" s="3"/>
      <c r="AI153" s="3"/>
    </row>
    <row r="154" spans="2:57" ht="33" customHeight="1" thickBot="1" x14ac:dyDescent="0.3">
      <c r="D154" s="66" t="s">
        <v>7</v>
      </c>
      <c r="E154" s="67" t="s">
        <v>10</v>
      </c>
      <c r="F154" s="68" t="s">
        <v>87</v>
      </c>
      <c r="G154" s="69" t="s">
        <v>9</v>
      </c>
      <c r="H154" s="70" t="s">
        <v>13</v>
      </c>
      <c r="I154" s="314" t="s">
        <v>179</v>
      </c>
      <c r="J154" s="315"/>
      <c r="K154" s="54"/>
      <c r="L154" s="316" t="s">
        <v>99</v>
      </c>
      <c r="M154" s="317"/>
      <c r="N154" s="318"/>
      <c r="P154" s="62"/>
      <c r="Q154" s="62"/>
      <c r="R154" s="62"/>
      <c r="S154" s="62"/>
      <c r="T154" s="62"/>
      <c r="U154" s="62"/>
      <c r="V154" s="62"/>
      <c r="W154" s="62"/>
      <c r="AB154" s="250"/>
      <c r="AC154" s="250"/>
    </row>
    <row r="155" spans="2:57" s="41" customFormat="1" ht="24" customHeight="1" x14ac:dyDescent="0.25">
      <c r="B155" s="36"/>
      <c r="C155" s="36"/>
      <c r="D155" s="262" t="s">
        <v>89</v>
      </c>
      <c r="E155" s="259">
        <f>+SUMIFS(E81:X81,E68:X68,"Recherche Industrielle")</f>
        <v>0</v>
      </c>
      <c r="F155" s="259">
        <f>+SUMIFS(E81:X81,E68:X68,"Développement Expérimental")</f>
        <v>0</v>
      </c>
      <c r="G155" s="73">
        <f>E155+F155</f>
        <v>0</v>
      </c>
      <c r="H155" s="130" t="str">
        <f t="shared" ref="H155:H160" si="25">IF($G$160=0,"-",G155/$G$160)</f>
        <v>-</v>
      </c>
      <c r="I155" s="314"/>
      <c r="J155" s="315"/>
      <c r="K155" s="54"/>
      <c r="L155" s="251" t="s">
        <v>100</v>
      </c>
      <c r="M155" s="168" t="str">
        <f>IF(OR(G21=0,Y81=0, G155=0),"-", IF(G21=Y81,IF(Y81=G155,"OK","Pas OK"),"Pas OK"))</f>
        <v>-</v>
      </c>
      <c r="N155" s="246" t="str">
        <f>IF(M155="Pas OK","Corriger!","-")</f>
        <v>-</v>
      </c>
      <c r="P155" s="132"/>
      <c r="Q155" s="132"/>
      <c r="R155" s="132"/>
      <c r="S155" s="132"/>
      <c r="T155" s="132"/>
      <c r="U155" s="132"/>
      <c r="V155" s="132"/>
      <c r="W155" s="132"/>
      <c r="X155" s="40"/>
      <c r="AC155" s="249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</row>
    <row r="156" spans="2:57" s="41" customFormat="1" ht="24" customHeight="1" x14ac:dyDescent="0.25">
      <c r="B156" s="36"/>
      <c r="C156" s="36"/>
      <c r="D156" s="262" t="s">
        <v>90</v>
      </c>
      <c r="E156" s="259">
        <f>+E155*20%</f>
        <v>0</v>
      </c>
      <c r="F156" s="259">
        <f>+F155*20%</f>
        <v>0</v>
      </c>
      <c r="G156" s="73">
        <f t="shared" ref="G156:G159" si="26">E156+F156</f>
        <v>0</v>
      </c>
      <c r="H156" s="130" t="str">
        <f t="shared" si="25"/>
        <v>-</v>
      </c>
      <c r="I156" s="314"/>
      <c r="J156" s="315"/>
      <c r="K156" s="54"/>
      <c r="L156" s="267" t="s">
        <v>185</v>
      </c>
      <c r="M156" s="167" t="str">
        <f>+IF(OR(I65=Y124,Y124+Y137=G158),"-","pas OK")</f>
        <v>-</v>
      </c>
      <c r="N156" s="247" t="str">
        <f>IF(M156="Pas OK","Corriger!","-")</f>
        <v>-</v>
      </c>
      <c r="P156" s="132"/>
      <c r="Q156" s="132"/>
      <c r="R156" s="132"/>
      <c r="S156" s="132"/>
      <c r="T156" s="132"/>
      <c r="U156" s="132"/>
      <c r="V156" s="132"/>
      <c r="W156" s="132"/>
      <c r="X156" s="40"/>
      <c r="Y156" s="41" t="str">
        <f>+IF(OR(I65=Y124,Y124+Y137=G158),"-","non OK")</f>
        <v>-</v>
      </c>
      <c r="AC156" s="249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</row>
    <row r="157" spans="2:57" ht="24" customHeight="1" thickBot="1" x14ac:dyDescent="0.3">
      <c r="D157" s="263" t="s">
        <v>138</v>
      </c>
      <c r="E157" s="259">
        <f>25%*(E155+E156)</f>
        <v>0</v>
      </c>
      <c r="F157" s="259">
        <f>25%*(F155+F156)</f>
        <v>0</v>
      </c>
      <c r="G157" s="73">
        <f t="shared" si="26"/>
        <v>0</v>
      </c>
      <c r="H157" s="74" t="str">
        <f t="shared" si="25"/>
        <v>-</v>
      </c>
      <c r="I157" s="314"/>
      <c r="J157" s="315"/>
      <c r="K157" s="54"/>
      <c r="L157" s="252" t="s">
        <v>101</v>
      </c>
      <c r="M157" s="266" t="str">
        <f>IF(OR(Y150=0,G159=0), "-", IF(Y150=G159, "OK", "Pas OK"))</f>
        <v>-</v>
      </c>
      <c r="N157" s="248" t="str">
        <f>IF(M157="Pas OK","Corriger!","-")</f>
        <v>-</v>
      </c>
      <c r="P157" s="62"/>
      <c r="Q157" s="62"/>
      <c r="R157" s="62"/>
      <c r="S157" s="62"/>
      <c r="T157" s="62"/>
      <c r="U157" s="62"/>
      <c r="V157" s="62"/>
      <c r="W157" s="62"/>
      <c r="AC157" s="249"/>
    </row>
    <row r="158" spans="2:57" ht="24" customHeight="1" x14ac:dyDescent="0.25">
      <c r="D158" s="264" t="s">
        <v>184</v>
      </c>
      <c r="E158" s="259">
        <f>+SUMIFS(E124:X124,E68:X68,"Recherche Industrielle")+SUMIFS(E137:X137,E68:X68,"Recherche Industrielle")</f>
        <v>0</v>
      </c>
      <c r="F158" s="259">
        <f>+SUMIFS(E124:X124,E68:X68,"Développement Expérimental")+SUMIFS(E137:X137,E68:X68,"Développement Expérimental")</f>
        <v>0</v>
      </c>
      <c r="G158" s="73">
        <f t="shared" si="26"/>
        <v>0</v>
      </c>
      <c r="H158" s="74" t="str">
        <f t="shared" si="25"/>
        <v>-</v>
      </c>
      <c r="I158" s="314"/>
      <c r="J158" s="315"/>
      <c r="K158" s="54"/>
      <c r="L158" s="62"/>
      <c r="M158" s="62"/>
      <c r="N158" s="62"/>
      <c r="P158" s="62"/>
      <c r="Q158" s="62"/>
      <c r="R158" s="62"/>
      <c r="S158" s="62"/>
      <c r="T158" s="62"/>
      <c r="U158" s="62"/>
      <c r="V158" s="62"/>
      <c r="W158" s="62"/>
      <c r="AC158" s="249"/>
    </row>
    <row r="159" spans="2:57" ht="24" customHeight="1" thickBot="1" x14ac:dyDescent="0.3">
      <c r="D159" s="263" t="s">
        <v>140</v>
      </c>
      <c r="E159" s="259">
        <f>+SUMIFS(E150:X150,E68:X68,"Recherche Industrielle")</f>
        <v>0</v>
      </c>
      <c r="F159" s="259">
        <f>+SUMIFS(E150:X150,E68:X68,"Développement expérimental")</f>
        <v>0</v>
      </c>
      <c r="G159" s="73">
        <f t="shared" si="26"/>
        <v>0</v>
      </c>
      <c r="H159" s="74" t="str">
        <f t="shared" si="25"/>
        <v>-</v>
      </c>
      <c r="I159" s="314"/>
      <c r="J159" s="315"/>
      <c r="K159" s="54"/>
      <c r="L159" s="131"/>
      <c r="M159" s="265"/>
      <c r="N159" s="249"/>
      <c r="P159" s="18"/>
      <c r="Q159" s="18"/>
      <c r="R159" s="18"/>
      <c r="S159" s="18"/>
      <c r="T159" s="18"/>
      <c r="U159" s="18"/>
      <c r="V159" s="18"/>
      <c r="W159" s="18"/>
      <c r="AC159" s="249"/>
    </row>
    <row r="160" spans="2:57" ht="24" customHeight="1" thickBot="1" x14ac:dyDescent="0.3">
      <c r="D160" s="76" t="s">
        <v>9</v>
      </c>
      <c r="E160" s="77">
        <f>SUM(E155:E159)</f>
        <v>0</v>
      </c>
      <c r="F160" s="77">
        <f>SUM(F155:F159)</f>
        <v>0</v>
      </c>
      <c r="G160" s="135">
        <f>E160+F160</f>
        <v>0</v>
      </c>
      <c r="H160" s="78" t="str">
        <f t="shared" si="25"/>
        <v>-</v>
      </c>
      <c r="I160" s="314"/>
      <c r="J160" s="315"/>
      <c r="K160" s="54"/>
      <c r="L160" s="62"/>
      <c r="M160" s="62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</row>
    <row r="161" spans="1:49" ht="18.75" x14ac:dyDescent="0.25">
      <c r="D161" s="80" t="s">
        <v>8</v>
      </c>
      <c r="E161" s="81"/>
      <c r="F161" s="82"/>
      <c r="G161" s="83" t="s">
        <v>9</v>
      </c>
      <c r="H161" s="84" t="s">
        <v>13</v>
      </c>
      <c r="I161" s="62"/>
      <c r="J161" s="62"/>
      <c r="K161" s="85"/>
      <c r="L161" s="85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</row>
    <row r="162" spans="1:49" ht="14.45" customHeight="1" x14ac:dyDescent="0.25">
      <c r="A162" s="274" t="s">
        <v>172</v>
      </c>
      <c r="B162" s="275"/>
      <c r="C162" s="276"/>
      <c r="D162" s="294" t="s">
        <v>172</v>
      </c>
      <c r="E162" s="295"/>
      <c r="F162" s="295"/>
      <c r="G162" s="295"/>
      <c r="H162" s="296"/>
      <c r="I162" s="62"/>
      <c r="J162" s="62"/>
      <c r="K162" s="85"/>
      <c r="L162" s="85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</row>
    <row r="163" spans="1:49" ht="14.45" customHeight="1" x14ac:dyDescent="0.25">
      <c r="D163" s="71" t="s">
        <v>65</v>
      </c>
      <c r="E163" s="88"/>
      <c r="F163" s="88"/>
      <c r="G163" s="134"/>
      <c r="H163" s="136" t="str">
        <f>IF($G$169=0,"-",G163/$G$169)</f>
        <v>-</v>
      </c>
      <c r="I163" s="62"/>
      <c r="J163" s="292" t="str">
        <f>+IF(SUM(G163:G168)&lt;ROUND(G160,0),"FONDS INSUFFISANTS","")</f>
        <v/>
      </c>
      <c r="K163" s="29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T163" s="5"/>
      <c r="AU163" s="5"/>
      <c r="AV163" s="5"/>
      <c r="AW163" s="5"/>
    </row>
    <row r="164" spans="1:49" x14ac:dyDescent="0.25">
      <c r="D164" s="71" t="s">
        <v>66</v>
      </c>
      <c r="E164" s="88"/>
      <c r="F164" s="88"/>
      <c r="G164" s="121"/>
      <c r="H164" s="138" t="str">
        <f t="shared" ref="H164:H169" si="27">IF($G$169=0,"-",G164/$G$169)</f>
        <v>-</v>
      </c>
      <c r="I164" s="62"/>
      <c r="J164" s="292"/>
      <c r="K164" s="292"/>
      <c r="L164" s="62"/>
      <c r="M164" s="62"/>
      <c r="N164" s="62"/>
      <c r="O164" s="62"/>
      <c r="P164" s="62"/>
      <c r="Q164" s="62"/>
      <c r="R164" s="62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T164" s="5"/>
      <c r="AU164" s="5"/>
      <c r="AV164" s="5"/>
      <c r="AW164" s="5"/>
    </row>
    <row r="165" spans="1:49" x14ac:dyDescent="0.25">
      <c r="D165" s="71" t="s">
        <v>67</v>
      </c>
      <c r="E165" s="88"/>
      <c r="F165" s="88"/>
      <c r="G165" s="121"/>
      <c r="H165" s="138" t="str">
        <f t="shared" si="27"/>
        <v>-</v>
      </c>
      <c r="I165" s="62"/>
      <c r="J165" s="292"/>
      <c r="K165" s="292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T165" s="5"/>
      <c r="AU165" s="5"/>
      <c r="AV165" s="5"/>
      <c r="AW165" s="5"/>
    </row>
    <row r="166" spans="1:49" x14ac:dyDescent="0.25">
      <c r="D166" s="71" t="s">
        <v>98</v>
      </c>
      <c r="E166" s="88"/>
      <c r="F166" s="88"/>
      <c r="G166" s="121"/>
      <c r="H166" s="138" t="str">
        <f t="shared" si="27"/>
        <v>-</v>
      </c>
      <c r="I166" s="62"/>
      <c r="J166" s="292"/>
      <c r="K166" s="292"/>
      <c r="L166" s="62"/>
      <c r="M166" s="62"/>
      <c r="N166" s="62"/>
      <c r="O166" s="62"/>
      <c r="P166" s="62"/>
      <c r="Q166" s="62"/>
      <c r="R166" s="62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T166" s="5"/>
      <c r="AU166" s="5"/>
      <c r="AV166" s="5"/>
      <c r="AW166" s="5"/>
    </row>
    <row r="167" spans="1:49" x14ac:dyDescent="0.25">
      <c r="D167" s="71" t="s">
        <v>137</v>
      </c>
      <c r="E167" s="88"/>
      <c r="F167" s="88"/>
      <c r="G167" s="121"/>
      <c r="H167" s="138" t="str">
        <f>IF($G$169=0,"-",G167/$G$169)</f>
        <v>-</v>
      </c>
      <c r="I167" s="62"/>
      <c r="J167" s="292"/>
      <c r="K167" s="29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T167" s="5"/>
      <c r="AU167" s="5"/>
      <c r="AV167" s="5"/>
      <c r="AW167" s="5"/>
    </row>
    <row r="168" spans="1:49" x14ac:dyDescent="0.25">
      <c r="D168" s="71" t="s">
        <v>173</v>
      </c>
      <c r="E168" s="88"/>
      <c r="F168" s="88"/>
      <c r="G168" s="121"/>
      <c r="H168" s="137" t="str">
        <f t="shared" si="27"/>
        <v>-</v>
      </c>
      <c r="I168" s="62"/>
      <c r="J168" s="292"/>
      <c r="K168" s="29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T168" s="5"/>
      <c r="AU168" s="5"/>
      <c r="AV168" s="5"/>
      <c r="AW168" s="5"/>
    </row>
    <row r="169" spans="1:49" ht="15.75" thickBot="1" x14ac:dyDescent="0.3">
      <c r="D169" s="90" t="s">
        <v>68</v>
      </c>
      <c r="E169" s="91"/>
      <c r="F169" s="91"/>
      <c r="G169" s="92">
        <f>+SUM(G163:G168)</f>
        <v>0</v>
      </c>
      <c r="H169" s="93" t="str">
        <f t="shared" si="27"/>
        <v>-</v>
      </c>
      <c r="I169" s="239" t="str">
        <f>IF(ROUND(G160,0)=G169, "OK", "ERREUR")</f>
        <v>OK</v>
      </c>
      <c r="J169" s="13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62"/>
      <c r="X169" s="62"/>
      <c r="Y169" s="62"/>
      <c r="Z169" s="62"/>
      <c r="AA169" s="62"/>
      <c r="AB169" s="62"/>
      <c r="AC169" s="62"/>
      <c r="AD169" s="62"/>
      <c r="AE169" s="62"/>
      <c r="AU169" s="5"/>
      <c r="AV169" s="5"/>
      <c r="AW169" s="5"/>
    </row>
    <row r="170" spans="1:49" s="4" customFormat="1" ht="15.75" thickBot="1" x14ac:dyDescent="0.3">
      <c r="B170" s="3"/>
      <c r="C170" s="3"/>
      <c r="D170" s="95"/>
      <c r="E170" s="20"/>
      <c r="F170" s="96"/>
      <c r="G170" s="65"/>
      <c r="H170" s="3"/>
      <c r="I170" s="13"/>
      <c r="J170" s="13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62"/>
      <c r="X170" s="62"/>
      <c r="Y170" s="62"/>
      <c r="Z170" s="62"/>
      <c r="AA170" s="62"/>
      <c r="AB170" s="62"/>
      <c r="AC170" s="62"/>
      <c r="AD170" s="62"/>
      <c r="AE170" s="62"/>
    </row>
    <row r="171" spans="1:49" s="4" customFormat="1" ht="15" customHeight="1" x14ac:dyDescent="0.25">
      <c r="B171" s="18"/>
      <c r="C171" s="18"/>
      <c r="D171" s="302" t="s">
        <v>96</v>
      </c>
      <c r="E171" s="303"/>
      <c r="F171" s="303"/>
      <c r="G171" s="303"/>
      <c r="H171" s="304"/>
      <c r="M171" s="13"/>
      <c r="N171" s="62"/>
      <c r="O171" s="62"/>
      <c r="P171" s="62"/>
      <c r="Q171" s="62"/>
      <c r="R171" s="62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</row>
    <row r="172" spans="1:49" s="4" customFormat="1" x14ac:dyDescent="0.25">
      <c r="B172" s="18"/>
      <c r="C172" s="18"/>
      <c r="D172" s="305"/>
      <c r="E172" s="306"/>
      <c r="F172" s="306"/>
      <c r="G172" s="306"/>
      <c r="H172" s="307"/>
      <c r="M172" s="13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</row>
    <row r="173" spans="1:49" s="4" customFormat="1" x14ac:dyDescent="0.25">
      <c r="B173" s="18"/>
      <c r="C173" s="18"/>
      <c r="D173" s="305"/>
      <c r="E173" s="306"/>
      <c r="F173" s="306"/>
      <c r="G173" s="306"/>
      <c r="H173" s="307"/>
      <c r="M173" s="13"/>
      <c r="N173" s="62"/>
      <c r="O173" s="62"/>
      <c r="P173" s="62"/>
      <c r="Q173" s="62"/>
      <c r="R173" s="62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</row>
    <row r="174" spans="1:49" s="4" customFormat="1" x14ac:dyDescent="0.25">
      <c r="B174" s="18"/>
      <c r="C174" s="18"/>
      <c r="D174" s="305"/>
      <c r="E174" s="306"/>
      <c r="F174" s="306"/>
      <c r="G174" s="306"/>
      <c r="H174" s="307"/>
      <c r="I174" s="13"/>
      <c r="M174" s="62"/>
      <c r="N174" s="62"/>
      <c r="O174" s="62"/>
      <c r="P174" s="62"/>
      <c r="Q174" s="62"/>
      <c r="R174" s="62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</row>
    <row r="175" spans="1:49" s="4" customFormat="1" ht="15.75" thickBot="1" x14ac:dyDescent="0.3">
      <c r="B175" s="18"/>
      <c r="C175" s="18"/>
      <c r="D175" s="308"/>
      <c r="E175" s="309"/>
      <c r="F175" s="309"/>
      <c r="G175" s="309"/>
      <c r="H175" s="310"/>
      <c r="I175" s="13"/>
    </row>
    <row r="176" spans="1:49" s="4" customFormat="1" ht="14.45" customHeight="1" x14ac:dyDescent="0.25">
      <c r="B176" s="18"/>
      <c r="C176" s="18"/>
      <c r="D176" s="293" t="s">
        <v>171</v>
      </c>
      <c r="E176" s="293"/>
      <c r="F176" s="293"/>
      <c r="G176" s="293"/>
      <c r="H176" s="293"/>
      <c r="I176" s="13"/>
    </row>
    <row r="177" spans="2:49" s="180" customFormat="1" ht="45" customHeight="1" x14ac:dyDescent="0.25">
      <c r="B177" s="181"/>
      <c r="C177" s="181"/>
      <c r="D177" s="313" t="s">
        <v>141</v>
      </c>
      <c r="E177" s="313"/>
      <c r="F177" s="313"/>
      <c r="G177" s="313"/>
      <c r="H177" s="313"/>
      <c r="I177" s="182"/>
    </row>
    <row r="178" spans="2:49" s="4" customFormat="1" ht="29.45" customHeight="1" thickBot="1" x14ac:dyDescent="0.3">
      <c r="B178" s="18"/>
      <c r="C178" s="18"/>
      <c r="D178" s="301"/>
      <c r="E178" s="301"/>
      <c r="F178" s="301"/>
      <c r="G178" s="301"/>
      <c r="H178" s="301"/>
      <c r="I178" s="13"/>
    </row>
    <row r="179" spans="2:49" s="4" customFormat="1" ht="19.5" thickBot="1" x14ac:dyDescent="0.3">
      <c r="B179" s="18"/>
      <c r="C179" s="18"/>
      <c r="D179" s="297" t="s">
        <v>188</v>
      </c>
      <c r="E179" s="298"/>
      <c r="F179" s="298"/>
      <c r="G179" s="298"/>
      <c r="H179" s="299"/>
      <c r="I179" s="85"/>
      <c r="J179" s="85"/>
      <c r="K179" s="18"/>
    </row>
    <row r="180" spans="2:49" s="4" customFormat="1" ht="30" x14ac:dyDescent="0.25">
      <c r="B180" s="18"/>
      <c r="C180" s="18"/>
      <c r="D180" s="240"/>
      <c r="E180" s="67" t="s">
        <v>10</v>
      </c>
      <c r="F180" s="68" t="s">
        <v>87</v>
      </c>
      <c r="G180" s="241"/>
      <c r="H180" s="25"/>
      <c r="I180" s="13"/>
      <c r="J180" s="18"/>
      <c r="K180" s="18"/>
    </row>
    <row r="181" spans="2:49" x14ac:dyDescent="0.25">
      <c r="D181" s="71" t="s">
        <v>176</v>
      </c>
      <c r="E181" s="6"/>
      <c r="F181" s="6"/>
      <c r="G181" s="86"/>
      <c r="H181" s="87"/>
      <c r="I181" s="85"/>
      <c r="J181" s="85"/>
      <c r="K181" s="18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</row>
    <row r="182" spans="2:49" ht="15.75" thickBot="1" x14ac:dyDescent="0.3">
      <c r="D182" s="71" t="s">
        <v>175</v>
      </c>
      <c r="E182" s="311"/>
      <c r="F182" s="312"/>
      <c r="G182" s="86"/>
      <c r="H182" s="87"/>
      <c r="I182" s="85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62"/>
      <c r="X182" s="62"/>
      <c r="Y182" s="62"/>
      <c r="Z182" s="62"/>
      <c r="AA182" s="62"/>
      <c r="AB182" s="62"/>
      <c r="AC182" s="62"/>
      <c r="AD182" s="62"/>
      <c r="AE182" s="62"/>
      <c r="AU182" s="5"/>
      <c r="AV182" s="5"/>
      <c r="AW182" s="5"/>
    </row>
    <row r="183" spans="2:49" ht="15" customHeight="1" thickBot="1" x14ac:dyDescent="0.3">
      <c r="D183" s="90" t="s">
        <v>174</v>
      </c>
      <c r="E183" s="242">
        <f>+(E181+E182)*E160</f>
        <v>0</v>
      </c>
      <c r="F183" s="242">
        <f>+(F181+E182)*F160</f>
        <v>0</v>
      </c>
      <c r="G183" s="163">
        <f>E183+F183</f>
        <v>0</v>
      </c>
      <c r="H183" s="243" t="str">
        <f>IF($G$160=0,"-",G183/$G$160)</f>
        <v>-</v>
      </c>
      <c r="I183" s="85"/>
      <c r="J183" s="231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62"/>
      <c r="X183" s="62"/>
      <c r="Y183" s="62"/>
      <c r="Z183" s="62"/>
      <c r="AA183" s="62"/>
      <c r="AB183" s="62"/>
      <c r="AC183" s="62"/>
      <c r="AD183" s="62"/>
      <c r="AE183" s="62"/>
      <c r="AU183" s="5"/>
      <c r="AV183" s="5"/>
      <c r="AW183" s="5"/>
    </row>
    <row r="184" spans="2:49" s="4" customFormat="1" ht="14.45" customHeight="1" x14ac:dyDescent="0.25">
      <c r="B184" s="18"/>
      <c r="C184" s="18"/>
      <c r="D184" s="300"/>
      <c r="E184" s="300"/>
      <c r="F184" s="300"/>
      <c r="G184" s="300"/>
      <c r="H184" s="300"/>
      <c r="I184" s="85"/>
      <c r="J184" s="100"/>
      <c r="K184" s="18"/>
    </row>
    <row r="185" spans="2:49" s="4" customFormat="1" x14ac:dyDescent="0.25">
      <c r="B185" s="18"/>
      <c r="C185" s="18"/>
      <c r="D185" s="97"/>
      <c r="E185" s="21"/>
      <c r="F185" s="99"/>
      <c r="G185" s="98"/>
      <c r="H185" s="85"/>
      <c r="I185" s="85"/>
      <c r="J185" s="85"/>
      <c r="K185" s="18"/>
    </row>
    <row r="186" spans="2:49" s="4" customFormat="1" x14ac:dyDescent="0.25">
      <c r="B186" s="18"/>
      <c r="C186" s="18"/>
      <c r="D186" s="97"/>
      <c r="E186" s="21"/>
      <c r="F186" s="101"/>
      <c r="G186" s="98"/>
      <c r="H186" s="18"/>
      <c r="I186" s="85"/>
      <c r="J186" s="85"/>
      <c r="K186" s="18"/>
    </row>
    <row r="187" spans="2:49" s="4" customFormat="1" x14ac:dyDescent="0.25">
      <c r="B187" s="18"/>
      <c r="C187" s="18"/>
      <c r="D187" s="97"/>
      <c r="E187" s="21"/>
      <c r="F187" s="18"/>
      <c r="G187" s="98"/>
      <c r="H187" s="18"/>
      <c r="I187" s="18"/>
      <c r="J187" s="18"/>
      <c r="K187" s="18"/>
    </row>
    <row r="188" spans="2:49" s="4" customFormat="1" x14ac:dyDescent="0.25">
      <c r="B188" s="18"/>
      <c r="C188" s="18"/>
      <c r="D188" s="287"/>
      <c r="E188" s="287"/>
      <c r="F188" s="18"/>
      <c r="G188" s="98"/>
      <c r="H188" s="18"/>
      <c r="I188" s="18"/>
      <c r="J188" s="18"/>
      <c r="K188" s="18"/>
    </row>
    <row r="189" spans="2:49" s="4" customFormat="1" x14ac:dyDescent="0.25">
      <c r="B189" s="18"/>
      <c r="C189" s="18"/>
      <c r="D189" s="97"/>
      <c r="E189" s="102"/>
      <c r="F189" s="18"/>
      <c r="G189" s="98"/>
      <c r="H189" s="18"/>
      <c r="I189" s="18"/>
      <c r="J189" s="18"/>
      <c r="K189" s="18"/>
    </row>
    <row r="190" spans="2:49" s="4" customFormat="1" x14ac:dyDescent="0.25">
      <c r="B190" s="18"/>
      <c r="C190" s="18"/>
      <c r="D190" s="97"/>
      <c r="E190" s="102"/>
      <c r="F190" s="18"/>
      <c r="G190" s="98"/>
      <c r="H190" s="18"/>
      <c r="I190" s="18"/>
      <c r="J190" s="18"/>
      <c r="K190" s="18"/>
    </row>
    <row r="191" spans="2:49" s="4" customFormat="1" x14ac:dyDescent="0.25">
      <c r="B191" s="18"/>
      <c r="C191" s="18"/>
      <c r="D191" s="97"/>
      <c r="E191" s="102"/>
      <c r="F191" s="18"/>
      <c r="G191" s="98"/>
      <c r="H191" s="18"/>
      <c r="I191" s="18"/>
      <c r="J191" s="18"/>
      <c r="K191" s="18"/>
    </row>
    <row r="192" spans="2:49" s="4" customFormat="1" x14ac:dyDescent="0.25">
      <c r="B192" s="18"/>
      <c r="C192" s="18"/>
      <c r="D192" s="21"/>
      <c r="E192" s="102"/>
      <c r="F192" s="18"/>
      <c r="G192" s="98"/>
      <c r="H192" s="18"/>
      <c r="I192" s="18"/>
      <c r="J192" s="18"/>
      <c r="K192" s="18"/>
    </row>
    <row r="193" spans="2:11" s="4" customFormat="1" x14ac:dyDescent="0.25">
      <c r="B193" s="18"/>
      <c r="C193" s="18"/>
      <c r="D193" s="21"/>
      <c r="E193" s="102"/>
      <c r="F193" s="18"/>
      <c r="G193" s="103"/>
      <c r="H193" s="18"/>
      <c r="I193" s="18"/>
      <c r="J193" s="18"/>
      <c r="K193" s="18"/>
    </row>
    <row r="194" spans="2:11" s="4" customFormat="1" x14ac:dyDescent="0.25">
      <c r="B194" s="18"/>
      <c r="C194" s="18"/>
      <c r="D194" s="34"/>
      <c r="E194" s="104"/>
      <c r="F194" s="18"/>
      <c r="G194" s="103"/>
      <c r="H194" s="18"/>
      <c r="I194" s="18"/>
      <c r="J194" s="18"/>
      <c r="K194" s="18"/>
    </row>
    <row r="195" spans="2:11" s="4" customFormat="1" x14ac:dyDescent="0.25">
      <c r="B195" s="18"/>
      <c r="C195" s="18"/>
      <c r="D195" s="21"/>
      <c r="E195" s="21"/>
      <c r="F195" s="18"/>
      <c r="G195" s="103"/>
      <c r="H195" s="18"/>
      <c r="I195" s="18"/>
      <c r="J195" s="18"/>
      <c r="K195" s="18"/>
    </row>
    <row r="196" spans="2:11" s="4" customFormat="1" x14ac:dyDescent="0.25">
      <c r="B196" s="18"/>
      <c r="C196" s="18"/>
      <c r="D196" s="287"/>
      <c r="E196" s="287"/>
      <c r="F196" s="103"/>
      <c r="G196" s="103"/>
      <c r="H196" s="18"/>
      <c r="I196" s="18"/>
      <c r="J196" s="18"/>
      <c r="K196" s="18"/>
    </row>
    <row r="197" spans="2:11" s="4" customFormat="1" x14ac:dyDescent="0.25">
      <c r="B197" s="18"/>
      <c r="C197" s="18"/>
      <c r="D197" s="97"/>
      <c r="E197" s="102"/>
      <c r="F197" s="18"/>
      <c r="G197" s="18"/>
      <c r="H197" s="18"/>
      <c r="I197" s="18"/>
      <c r="J197" s="18"/>
      <c r="K197" s="18"/>
    </row>
    <row r="198" spans="2:11" s="4" customFormat="1" x14ac:dyDescent="0.25">
      <c r="B198" s="18"/>
      <c r="C198" s="18"/>
      <c r="D198" s="97"/>
      <c r="E198" s="102"/>
      <c r="F198" s="18"/>
      <c r="G198" s="18"/>
      <c r="H198" s="18"/>
      <c r="I198" s="18"/>
      <c r="J198" s="18"/>
      <c r="K198" s="18"/>
    </row>
    <row r="199" spans="2:11" x14ac:dyDescent="0.25">
      <c r="B199" s="18"/>
      <c r="C199" s="18"/>
      <c r="D199" s="105"/>
      <c r="E199" s="106"/>
      <c r="F199" s="107"/>
      <c r="G199" s="108"/>
      <c r="H199" s="107"/>
      <c r="I199" s="107"/>
      <c r="J199" s="107"/>
      <c r="K199" s="18"/>
    </row>
    <row r="200" spans="2:11" x14ac:dyDescent="0.25">
      <c r="B200" s="18"/>
      <c r="C200" s="18"/>
      <c r="D200" s="109"/>
      <c r="E200" s="106"/>
      <c r="F200" s="107"/>
      <c r="G200" s="107"/>
      <c r="H200" s="107"/>
      <c r="I200" s="107"/>
      <c r="J200" s="107"/>
      <c r="K200" s="18"/>
    </row>
    <row r="201" spans="2:11" x14ac:dyDescent="0.25">
      <c r="B201" s="18"/>
      <c r="C201" s="18"/>
      <c r="D201" s="109"/>
      <c r="E201" s="106"/>
      <c r="F201" s="107"/>
      <c r="G201" s="107"/>
      <c r="H201" s="107"/>
      <c r="I201" s="107"/>
      <c r="J201" s="107"/>
      <c r="K201" s="18"/>
    </row>
    <row r="202" spans="2:11" x14ac:dyDescent="0.25">
      <c r="B202" s="18"/>
      <c r="C202" s="18"/>
      <c r="D202" s="110"/>
      <c r="E202" s="111"/>
      <c r="F202" s="107"/>
      <c r="G202" s="107"/>
      <c r="H202" s="107"/>
      <c r="I202" s="107"/>
      <c r="J202" s="107"/>
      <c r="K202" s="18"/>
    </row>
    <row r="203" spans="2:11" x14ac:dyDescent="0.25">
      <c r="B203" s="18"/>
      <c r="C203" s="18"/>
      <c r="D203" s="109"/>
      <c r="E203" s="109"/>
      <c r="F203" s="107"/>
      <c r="G203" s="107"/>
      <c r="H203" s="107"/>
      <c r="I203" s="107"/>
      <c r="J203" s="107"/>
      <c r="K203" s="18"/>
    </row>
    <row r="204" spans="2:11" x14ac:dyDescent="0.25">
      <c r="B204" s="18"/>
      <c r="C204" s="18"/>
      <c r="D204" s="107"/>
      <c r="E204" s="107"/>
      <c r="F204" s="107"/>
      <c r="G204" s="107"/>
      <c r="H204" s="107"/>
      <c r="I204" s="107"/>
      <c r="J204" s="107"/>
      <c r="K204" s="18"/>
    </row>
  </sheetData>
  <sheetProtection insertRows="0" deleteRows="0" selectLockedCells="1"/>
  <mergeCells count="96">
    <mergeCell ref="D196:E196"/>
    <mergeCell ref="D188:E188"/>
    <mergeCell ref="I6:M8"/>
    <mergeCell ref="E7:G7"/>
    <mergeCell ref="E6:G6"/>
    <mergeCell ref="J163:K168"/>
    <mergeCell ref="D176:H176"/>
    <mergeCell ref="D162:H162"/>
    <mergeCell ref="D179:H179"/>
    <mergeCell ref="D184:H184"/>
    <mergeCell ref="D178:H178"/>
    <mergeCell ref="D171:H175"/>
    <mergeCell ref="E182:F182"/>
    <mergeCell ref="D177:H177"/>
    <mergeCell ref="I154:J160"/>
    <mergeCell ref="L154:N154"/>
    <mergeCell ref="AB69:AD69"/>
    <mergeCell ref="AB70:AD70"/>
    <mergeCell ref="AB71:AD71"/>
    <mergeCell ref="AB72:AD72"/>
    <mergeCell ref="AB73:AD73"/>
    <mergeCell ref="AB74:AD74"/>
    <mergeCell ref="AB75:AD75"/>
    <mergeCell ref="AB76:AD76"/>
    <mergeCell ref="AB77:AD77"/>
    <mergeCell ref="AB78:AD78"/>
    <mergeCell ref="D1:G2"/>
    <mergeCell ref="I1:I2"/>
    <mergeCell ref="D4:G4"/>
    <mergeCell ref="AB67:AD67"/>
    <mergeCell ref="AB68:AD68"/>
    <mergeCell ref="B127:B136"/>
    <mergeCell ref="B140:B149"/>
    <mergeCell ref="B11:B20"/>
    <mergeCell ref="B25:B34"/>
    <mergeCell ref="A162:C162"/>
    <mergeCell ref="AB91:AD91"/>
    <mergeCell ref="AB79:AD79"/>
    <mergeCell ref="AB80:AD80"/>
    <mergeCell ref="AB81:AD81"/>
    <mergeCell ref="AB82:AD82"/>
    <mergeCell ref="AB83:AD83"/>
    <mergeCell ref="AB92:AD92"/>
    <mergeCell ref="AB93:AD93"/>
    <mergeCell ref="AB94:AD94"/>
    <mergeCell ref="AB95:AD95"/>
    <mergeCell ref="AB96:AD96"/>
    <mergeCell ref="AB97:AD97"/>
    <mergeCell ref="AB126:AD126"/>
    <mergeCell ref="AB127:AD127"/>
    <mergeCell ref="AB128:AD128"/>
    <mergeCell ref="AB129:AD129"/>
    <mergeCell ref="AB111:AD111"/>
    <mergeCell ref="AB112:AD112"/>
    <mergeCell ref="AB113:AD113"/>
    <mergeCell ref="AB114:AD114"/>
    <mergeCell ref="AB115:AD115"/>
    <mergeCell ref="AB116:AD116"/>
    <mergeCell ref="AB117:AD117"/>
    <mergeCell ref="AB118:AD118"/>
    <mergeCell ref="AB119:AD119"/>
    <mergeCell ref="AB120:AD120"/>
    <mergeCell ref="AB121:AD121"/>
    <mergeCell ref="AB108:AD108"/>
    <mergeCell ref="AB109:AD109"/>
    <mergeCell ref="AB122:AD122"/>
    <mergeCell ref="AB123:AD123"/>
    <mergeCell ref="AB144:AD144"/>
    <mergeCell ref="AB135:AD135"/>
    <mergeCell ref="AB136:AD136"/>
    <mergeCell ref="AB139:AD139"/>
    <mergeCell ref="AB140:AD140"/>
    <mergeCell ref="AB141:AD141"/>
    <mergeCell ref="AB142:AD142"/>
    <mergeCell ref="AB143:AD143"/>
    <mergeCell ref="AB130:AD130"/>
    <mergeCell ref="AB131:AD131"/>
    <mergeCell ref="AB132:AD132"/>
    <mergeCell ref="AB133:AD133"/>
    <mergeCell ref="AB103:AD103"/>
    <mergeCell ref="AB104:AD104"/>
    <mergeCell ref="AB105:AD105"/>
    <mergeCell ref="AB106:AD106"/>
    <mergeCell ref="AB107:AD107"/>
    <mergeCell ref="AB98:AD98"/>
    <mergeCell ref="AB99:AD99"/>
    <mergeCell ref="AB100:AD100"/>
    <mergeCell ref="AB101:AD101"/>
    <mergeCell ref="AB102:AD102"/>
    <mergeCell ref="AB110:AD110"/>
    <mergeCell ref="AB134:AD134"/>
    <mergeCell ref="AB147:AD147"/>
    <mergeCell ref="AB148:AD148"/>
    <mergeCell ref="AB149:AD149"/>
    <mergeCell ref="AB145:AD145"/>
    <mergeCell ref="AB146:AD146"/>
  </mergeCells>
  <conditionalFormatting sqref="D184">
    <cfRule type="expression" dxfId="91" priority="1">
      <formula>#REF!="Pas OK"</formula>
    </cfRule>
    <cfRule type="expression" dxfId="90" priority="2">
      <formula>#REF!="OK"</formula>
    </cfRule>
    <cfRule type="expression" dxfId="89" priority="3">
      <formula>#REF!="OK"</formula>
    </cfRule>
  </conditionalFormatting>
  <conditionalFormatting sqref="L159 L155:L157">
    <cfRule type="expression" dxfId="88" priority="85">
      <formula>$M$155="Pas OK"</formula>
    </cfRule>
    <cfRule type="expression" dxfId="87" priority="86">
      <formula>$M$155="OK"</formula>
    </cfRule>
  </conditionalFormatting>
  <dataValidations count="1">
    <dataValidation type="list" allowBlank="1" showInputMessage="1" showErrorMessage="1" sqref="E68:X68">
      <formula1>"Recherche Industrielle, Développement Expérimental"</formula1>
    </dataValidation>
  </dataValidations>
  <printOptions horizontalCentered="1"/>
  <pageMargins left="0.51181102362204722" right="0.51181102362204722" top="0.55118110236220474" bottom="0.35433070866141736" header="0.31496062992125984" footer="0.11811023622047245"/>
  <pageSetup paperSize="8" scale="67" fitToHeight="2" orientation="landscape" r:id="rId1"/>
  <rowBreaks count="1" manualBreakCount="1">
    <brk id="153" min="3" max="24" man="1"/>
  </rowBreaks>
  <ignoredErrors>
    <ignoredError sqref="F11:H18 H26:I65 D80:X81 E124:X126 E150:X153 H164:H166 G169 Y70:Y153 Y184:Y198 D70:D74 D84:D88 F21 H21 F20:H20 F19:G19 E160:H160 E159:H159 O159:X159 Y178:Y180 Y163:Y175 G161:X161 H168:H169 E128:X138 H127:X127 E154:H157 O154:X158 Y160:Y161 O160:X160 G158:H15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9" tint="0.79998168889431442"/>
    <pageSetUpPr fitToPage="1"/>
  </sheetPr>
  <dimension ref="B1:BE197"/>
  <sheetViews>
    <sheetView topLeftCell="A138" zoomScaleNormal="100" workbookViewId="0">
      <pane xSplit="4" topLeftCell="J1" activePane="topRight" state="frozen"/>
      <selection pane="topRight" activeCell="D67" sqref="D67"/>
    </sheetView>
  </sheetViews>
  <sheetFormatPr defaultColWidth="9.140625" defaultRowHeight="15" outlineLevelRow="1" outlineLevelCol="1" x14ac:dyDescent="0.25"/>
  <cols>
    <col min="1" max="1" width="0.5703125" style="5" customWidth="1"/>
    <col min="2" max="2" width="6.42578125" style="3" customWidth="1"/>
    <col min="3" max="3" width="0.5703125" style="3" customWidth="1"/>
    <col min="4" max="4" width="56.5703125" style="112" customWidth="1"/>
    <col min="5" max="9" width="20" style="112" customWidth="1"/>
    <col min="10" max="10" width="22.140625" style="112" customWidth="1"/>
    <col min="11" max="11" width="20" style="3" customWidth="1"/>
    <col min="12" max="14" width="20" style="4" customWidth="1"/>
    <col min="15" max="24" width="20" style="4" hidden="1" customWidth="1" outlineLevel="1"/>
    <col min="25" max="25" width="20" style="4" customWidth="1" collapsed="1"/>
    <col min="26" max="31" width="24.5703125" style="4" customWidth="1"/>
    <col min="32" max="49" width="9.140625" style="4"/>
    <col min="50" max="16384" width="9.140625" style="5"/>
  </cols>
  <sheetData>
    <row r="1" spans="2:53" s="63" customFormat="1" ht="15.75" thickBot="1" x14ac:dyDescent="0.3">
      <c r="B1" s="18"/>
      <c r="C1" s="18"/>
      <c r="D1" s="62"/>
      <c r="E1" s="18"/>
      <c r="F1" s="18"/>
      <c r="G1" s="18"/>
      <c r="H1" s="18"/>
      <c r="I1" s="18"/>
      <c r="J1" s="18"/>
      <c r="K1" s="18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</row>
    <row r="2" spans="2:53" s="63" customFormat="1" ht="29.25" customHeight="1" x14ac:dyDescent="0.25">
      <c r="B2" s="18"/>
      <c r="C2" s="18"/>
      <c r="D2" s="337" t="s">
        <v>143</v>
      </c>
      <c r="E2" s="338"/>
      <c r="F2" s="338"/>
      <c r="G2" s="339"/>
      <c r="H2" s="18"/>
      <c r="I2" s="348" t="s">
        <v>133</v>
      </c>
      <c r="J2" s="349"/>
      <c r="K2" s="13"/>
      <c r="L2" s="13"/>
      <c r="M2" s="13"/>
      <c r="N2" s="13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</row>
    <row r="3" spans="2:53" s="4" customFormat="1" ht="20.100000000000001" customHeight="1" thickBot="1" x14ac:dyDescent="0.3">
      <c r="B3" s="3"/>
      <c r="C3" s="3"/>
      <c r="D3" s="340"/>
      <c r="E3" s="341"/>
      <c r="F3" s="341"/>
      <c r="G3" s="342"/>
      <c r="H3" s="13"/>
      <c r="I3" s="350"/>
      <c r="J3" s="351"/>
      <c r="K3" s="13"/>
      <c r="L3" s="13"/>
      <c r="M3" s="13"/>
      <c r="N3" s="13"/>
    </row>
    <row r="4" spans="2:53" s="4" customFormat="1" ht="15.75" customHeight="1" thickBot="1" x14ac:dyDescent="0.3">
      <c r="B4" s="3"/>
      <c r="C4" s="3"/>
      <c r="D4" s="13"/>
      <c r="E4" s="13"/>
      <c r="F4" s="13"/>
      <c r="G4" s="13"/>
      <c r="H4" s="13"/>
      <c r="I4" s="350"/>
      <c r="J4" s="351"/>
      <c r="K4" s="13"/>
      <c r="L4" s="13"/>
      <c r="M4" s="13"/>
      <c r="N4" s="13"/>
    </row>
    <row r="5" spans="2:53" s="63" customFormat="1" ht="27" customHeight="1" thickBot="1" x14ac:dyDescent="0.3">
      <c r="B5" s="18"/>
      <c r="C5" s="18"/>
      <c r="D5" s="343" t="s">
        <v>95</v>
      </c>
      <c r="E5" s="344"/>
      <c r="F5" s="344"/>
      <c r="G5" s="345"/>
      <c r="H5" s="18"/>
      <c r="I5" s="352"/>
      <c r="J5" s="353"/>
      <c r="K5" s="13"/>
      <c r="L5" s="13"/>
      <c r="M5" s="13"/>
      <c r="N5" s="13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</row>
    <row r="6" spans="2:53" s="4" customFormat="1" ht="24" thickBot="1" x14ac:dyDescent="0.4">
      <c r="B6" s="3"/>
      <c r="C6" s="3"/>
      <c r="D6" s="19"/>
      <c r="E6" s="20"/>
      <c r="F6" s="3"/>
      <c r="G6" s="55"/>
      <c r="H6" s="13"/>
      <c r="I6" s="346">
        <f>+'Synthèse Financière'!I9:M9</f>
        <v>0</v>
      </c>
      <c r="J6" s="347"/>
      <c r="K6" s="178"/>
      <c r="L6" s="178"/>
      <c r="M6" s="178"/>
    </row>
    <row r="7" spans="2:53" s="4" customFormat="1" ht="15.75" customHeight="1" thickBot="1" x14ac:dyDescent="0.3">
      <c r="B7" s="3"/>
      <c r="C7" s="3"/>
      <c r="D7" s="22" t="s">
        <v>11</v>
      </c>
      <c r="E7" s="320" t="str">
        <f>+IF('Synthèse Financière'!E6:G6="","",'Synthèse Financière'!E6:G6)</f>
        <v/>
      </c>
      <c r="F7" s="321"/>
      <c r="G7" s="322"/>
      <c r="H7" s="13"/>
      <c r="I7" s="13"/>
      <c r="J7" s="13"/>
      <c r="K7" s="13"/>
      <c r="L7" s="13"/>
      <c r="M7" s="13"/>
      <c r="N7" s="13"/>
    </row>
    <row r="8" spans="2:53" s="4" customFormat="1" ht="15.75" customHeight="1" thickBot="1" x14ac:dyDescent="0.3">
      <c r="B8" s="3"/>
      <c r="C8" s="3"/>
      <c r="D8" s="22" t="s">
        <v>12</v>
      </c>
      <c r="E8" s="320" t="str">
        <f>+IF('Synthèse Financière'!E7:G7="","",'Synthèse Financière'!E7:G7)</f>
        <v/>
      </c>
      <c r="F8" s="321"/>
      <c r="G8" s="322"/>
      <c r="H8" s="13"/>
      <c r="I8" s="13"/>
      <c r="J8" s="13"/>
      <c r="K8" s="13"/>
      <c r="L8" s="13"/>
      <c r="M8" s="13"/>
      <c r="N8" s="13"/>
    </row>
    <row r="9" spans="2:53" s="4" customFormat="1" ht="15.75" customHeight="1" thickBot="1" x14ac:dyDescent="0.3">
      <c r="B9" s="3"/>
      <c r="C9" s="3"/>
      <c r="D9" s="179" t="s">
        <v>135</v>
      </c>
      <c r="E9" s="20"/>
      <c r="F9" s="3"/>
      <c r="G9" s="3"/>
      <c r="H9" s="13"/>
      <c r="I9" s="13"/>
      <c r="J9" s="18"/>
      <c r="K9" s="18"/>
      <c r="L9" s="62"/>
      <c r="M9" s="62"/>
    </row>
    <row r="10" spans="2:53" s="4" customFormat="1" x14ac:dyDescent="0.25">
      <c r="B10" s="3"/>
      <c r="C10" s="3"/>
      <c r="D10" s="23" t="s">
        <v>35</v>
      </c>
      <c r="E10" s="24"/>
      <c r="F10" s="24"/>
      <c r="G10" s="25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26"/>
      <c r="AH10" s="27"/>
      <c r="AI10" s="3"/>
      <c r="AJ10" s="3"/>
    </row>
    <row r="11" spans="2:53" s="4" customFormat="1" x14ac:dyDescent="0.25">
      <c r="B11" s="3"/>
      <c r="C11" s="3"/>
      <c r="D11" s="28" t="s">
        <v>17</v>
      </c>
      <c r="E11" s="29" t="s">
        <v>34</v>
      </c>
      <c r="F11" s="29" t="s">
        <v>18</v>
      </c>
      <c r="G11" s="139" t="s">
        <v>36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26"/>
      <c r="AH11" s="27"/>
      <c r="AI11" s="3"/>
      <c r="AJ11" s="3"/>
    </row>
    <row r="12" spans="2:53" s="4" customFormat="1" ht="15" customHeight="1" x14ac:dyDescent="0.25">
      <c r="B12" s="271" t="s">
        <v>69</v>
      </c>
      <c r="C12" s="143"/>
      <c r="D12" s="154" t="s">
        <v>81</v>
      </c>
      <c r="E12" s="155"/>
      <c r="F12" s="10">
        <f>+VLOOKUP(D12,$D$71:$Y$80,22,FALSE)</f>
        <v>0</v>
      </c>
      <c r="G12" s="140">
        <f t="shared" ref="G12:G21" si="0">+F12*E12</f>
        <v>0</v>
      </c>
      <c r="H12" s="146" t="str">
        <f t="shared" ref="H12:H21" si="1">+IF(F12&gt;0,IF(E12&gt;0,"","Salaire manquant"),IF(E12&gt;0,IF(F12&gt;0,"","Efforts manquants en section Work-Packages"),""))</f>
        <v/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26"/>
      <c r="AH12" s="27"/>
      <c r="AI12" s="3"/>
      <c r="AJ12" s="3"/>
    </row>
    <row r="13" spans="2:53" s="4" customFormat="1" x14ac:dyDescent="0.25">
      <c r="B13" s="272"/>
      <c r="C13" s="143"/>
      <c r="D13" s="154" t="s">
        <v>82</v>
      </c>
      <c r="E13" s="155"/>
      <c r="F13" s="10">
        <f>+VLOOKUP(D13,$D$71:$Y$80,22,FALSE)</f>
        <v>0</v>
      </c>
      <c r="G13" s="140">
        <f t="shared" si="0"/>
        <v>0</v>
      </c>
      <c r="H13" s="146" t="str">
        <f t="shared" si="1"/>
        <v/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26"/>
      <c r="AH13" s="27"/>
      <c r="AI13" s="3"/>
      <c r="AJ13" s="3"/>
    </row>
    <row r="14" spans="2:53" s="4" customFormat="1" x14ac:dyDescent="0.25">
      <c r="B14" s="272"/>
      <c r="C14" s="143"/>
      <c r="D14" s="154" t="s">
        <v>83</v>
      </c>
      <c r="E14" s="155"/>
      <c r="F14" s="10">
        <f>+VLOOKUP(D14,$D$71:$Y$80,22,FALSE)</f>
        <v>0</v>
      </c>
      <c r="G14" s="140">
        <f t="shared" si="0"/>
        <v>0</v>
      </c>
      <c r="H14" s="146" t="str">
        <f t="shared" si="1"/>
        <v/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26"/>
      <c r="AH14" s="27"/>
      <c r="AI14" s="3"/>
      <c r="AJ14" s="3"/>
    </row>
    <row r="15" spans="2:53" s="4" customFormat="1" x14ac:dyDescent="0.25">
      <c r="B15" s="272"/>
      <c r="C15" s="143"/>
      <c r="D15" s="154" t="s">
        <v>84</v>
      </c>
      <c r="E15" s="155"/>
      <c r="F15" s="10">
        <f>+VLOOKUP(D15,$D$71:$Y$80,22,FALSE)</f>
        <v>0</v>
      </c>
      <c r="G15" s="140">
        <f t="shared" si="0"/>
        <v>0</v>
      </c>
      <c r="H15" s="146" t="str">
        <f t="shared" si="1"/>
        <v/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26"/>
      <c r="AH15" s="27"/>
      <c r="AI15" s="3"/>
      <c r="AJ15" s="3"/>
    </row>
    <row r="16" spans="2:53" s="4" customFormat="1" x14ac:dyDescent="0.25">
      <c r="B16" s="272"/>
      <c r="C16" s="143"/>
      <c r="D16" s="154" t="s">
        <v>85</v>
      </c>
      <c r="E16" s="155"/>
      <c r="F16" s="10">
        <f>+VLOOKUP(D16,$D$71:$Y$80,22,FALSE)</f>
        <v>0</v>
      </c>
      <c r="G16" s="140">
        <f t="shared" si="0"/>
        <v>0</v>
      </c>
      <c r="H16" s="146" t="str">
        <f t="shared" si="1"/>
        <v/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26"/>
      <c r="AH16" s="27"/>
      <c r="AI16" s="3"/>
      <c r="AJ16" s="3"/>
    </row>
    <row r="17" spans="2:51" s="4" customFormat="1" outlineLevel="1" x14ac:dyDescent="0.25">
      <c r="B17" s="272"/>
      <c r="C17" s="143"/>
      <c r="D17" s="154" t="s">
        <v>41</v>
      </c>
      <c r="E17" s="155"/>
      <c r="F17" s="10">
        <f t="shared" ref="F17:F21" si="2">+VLOOKUP(D17,$D$71:$Y$80,22,FALSE)</f>
        <v>0</v>
      </c>
      <c r="G17" s="140">
        <f t="shared" si="0"/>
        <v>0</v>
      </c>
      <c r="H17" s="146" t="str">
        <f t="shared" si="1"/>
        <v/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26"/>
      <c r="AH17" s="27"/>
      <c r="AI17" s="3"/>
      <c r="AJ17" s="3"/>
    </row>
    <row r="18" spans="2:51" s="4" customFormat="1" outlineLevel="1" x14ac:dyDescent="0.25">
      <c r="B18" s="272"/>
      <c r="C18" s="143"/>
      <c r="D18" s="154" t="s">
        <v>42</v>
      </c>
      <c r="E18" s="155"/>
      <c r="F18" s="10">
        <f t="shared" si="2"/>
        <v>0</v>
      </c>
      <c r="G18" s="140">
        <f t="shared" si="0"/>
        <v>0</v>
      </c>
      <c r="H18" s="146" t="str">
        <f t="shared" si="1"/>
        <v/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26"/>
      <c r="AH18" s="27"/>
      <c r="AI18" s="3"/>
      <c r="AJ18" s="3"/>
    </row>
    <row r="19" spans="2:51" s="4" customFormat="1" outlineLevel="1" x14ac:dyDescent="0.25">
      <c r="B19" s="272"/>
      <c r="C19" s="143"/>
      <c r="D19" s="154" t="s">
        <v>43</v>
      </c>
      <c r="E19" s="155"/>
      <c r="F19" s="10">
        <f t="shared" si="2"/>
        <v>0</v>
      </c>
      <c r="G19" s="140">
        <f t="shared" si="0"/>
        <v>0</v>
      </c>
      <c r="H19" s="146" t="str">
        <f t="shared" si="1"/>
        <v/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26"/>
      <c r="AH19" s="27"/>
      <c r="AI19" s="3"/>
      <c r="AJ19" s="3"/>
    </row>
    <row r="20" spans="2:51" s="4" customFormat="1" outlineLevel="1" x14ac:dyDescent="0.25">
      <c r="B20" s="272"/>
      <c r="C20" s="143"/>
      <c r="D20" s="154" t="s">
        <v>44</v>
      </c>
      <c r="E20" s="155"/>
      <c r="F20" s="10">
        <f t="shared" si="2"/>
        <v>0</v>
      </c>
      <c r="G20" s="140">
        <f t="shared" si="0"/>
        <v>0</v>
      </c>
      <c r="H20" s="146" t="str">
        <f t="shared" si="1"/>
        <v/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26"/>
      <c r="AH20" s="27"/>
      <c r="AI20" s="3"/>
      <c r="AJ20" s="3"/>
    </row>
    <row r="21" spans="2:51" s="4" customFormat="1" outlineLevel="1" x14ac:dyDescent="0.25">
      <c r="B21" s="273"/>
      <c r="C21" s="143"/>
      <c r="D21" s="154" t="s">
        <v>45</v>
      </c>
      <c r="E21" s="155"/>
      <c r="F21" s="10">
        <f t="shared" si="2"/>
        <v>0</v>
      </c>
      <c r="G21" s="140">
        <f t="shared" si="0"/>
        <v>0</v>
      </c>
      <c r="H21" s="146" t="str">
        <f t="shared" si="1"/>
        <v/>
      </c>
      <c r="I21" s="145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26"/>
      <c r="AH21" s="27"/>
      <c r="AI21" s="3"/>
      <c r="AJ21" s="3"/>
    </row>
    <row r="22" spans="2:51" s="4" customFormat="1" ht="15.75" thickBot="1" x14ac:dyDescent="0.3">
      <c r="B22" s="3"/>
      <c r="C22" s="3"/>
      <c r="D22" s="30"/>
      <c r="E22" s="31"/>
      <c r="F22" s="32" t="s">
        <v>0</v>
      </c>
      <c r="G22" s="141">
        <f>SUM(G12:G21)</f>
        <v>0</v>
      </c>
      <c r="H22" s="146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26"/>
      <c r="AH22" s="27"/>
      <c r="AI22" s="3"/>
      <c r="AJ22" s="3"/>
    </row>
    <row r="23" spans="2:51" s="4" customFormat="1" ht="15.75" thickBot="1" x14ac:dyDescent="0.3">
      <c r="B23" s="3"/>
      <c r="C23" s="3"/>
      <c r="D23" s="19"/>
      <c r="E23" s="20"/>
      <c r="F23" s="3"/>
      <c r="G23" s="55"/>
      <c r="H23" s="13"/>
      <c r="I23" s="3"/>
      <c r="J23" s="3"/>
      <c r="K23" s="3"/>
    </row>
    <row r="24" spans="2:51" s="43" customFormat="1" ht="45" x14ac:dyDescent="0.25">
      <c r="B24" s="42"/>
      <c r="C24" s="42"/>
      <c r="D24" s="268" t="s">
        <v>180</v>
      </c>
      <c r="E24" s="56" t="s">
        <v>4</v>
      </c>
      <c r="F24" s="57" t="s">
        <v>3</v>
      </c>
      <c r="G24" s="56" t="s">
        <v>56</v>
      </c>
      <c r="H24" s="56" t="s">
        <v>167</v>
      </c>
      <c r="I24" s="58" t="s">
        <v>168</v>
      </c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1"/>
      <c r="AX24" s="61"/>
      <c r="AY24" s="61"/>
    </row>
    <row r="25" spans="2:51" s="2" customFormat="1" x14ac:dyDescent="0.25">
      <c r="B25" s="1"/>
      <c r="C25" s="1"/>
      <c r="D25" s="115" t="s">
        <v>1</v>
      </c>
      <c r="E25" s="116">
        <v>7500</v>
      </c>
      <c r="F25" s="117">
        <v>10</v>
      </c>
      <c r="G25" s="118">
        <v>5</v>
      </c>
      <c r="H25" s="119">
        <v>23</v>
      </c>
      <c r="I25" s="120">
        <f>+(E25*F25)/G25*H25/12</f>
        <v>28750</v>
      </c>
      <c r="J25" s="11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7"/>
      <c r="AX25" s="17"/>
      <c r="AY25" s="17"/>
    </row>
    <row r="26" spans="2:51" x14ac:dyDescent="0.25">
      <c r="B26" s="271" t="s">
        <v>80</v>
      </c>
      <c r="D26" s="154" t="s">
        <v>2</v>
      </c>
      <c r="E26" s="156"/>
      <c r="F26" s="157"/>
      <c r="G26" s="159"/>
      <c r="H26" s="128">
        <f>+VLOOKUP(D26,$D$85:$Y$124,22,FALSE)</f>
        <v>0</v>
      </c>
      <c r="I26" s="129" t="str">
        <f>+IFERROR((E26*F26)/G26*H26/12,"-")</f>
        <v>-</v>
      </c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3"/>
      <c r="AX26" s="63"/>
      <c r="AY26" s="63"/>
    </row>
    <row r="27" spans="2:51" x14ac:dyDescent="0.25">
      <c r="B27" s="272"/>
      <c r="D27" s="154" t="s">
        <v>47</v>
      </c>
      <c r="E27" s="156"/>
      <c r="F27" s="158"/>
      <c r="G27" s="159"/>
      <c r="H27" s="128">
        <f>+VLOOKUP(D27,$D$85:$Y$124,22,FALSE)</f>
        <v>0</v>
      </c>
      <c r="I27" s="129" t="str">
        <f t="shared" ref="I27:I65" si="3">+IFERROR((E27*F27)/G27*H27/12,"-")</f>
        <v>-</v>
      </c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3"/>
      <c r="AX27" s="63"/>
      <c r="AY27" s="63"/>
    </row>
    <row r="28" spans="2:51" x14ac:dyDescent="0.25">
      <c r="B28" s="272"/>
      <c r="D28" s="154" t="s">
        <v>48</v>
      </c>
      <c r="E28" s="156"/>
      <c r="F28" s="158"/>
      <c r="G28" s="159"/>
      <c r="H28" s="128">
        <f t="shared" ref="H28:H65" si="4">+VLOOKUP(D28,$D$85:$Y$124,22,FALSE)</f>
        <v>0</v>
      </c>
      <c r="I28" s="129" t="str">
        <f t="shared" si="3"/>
        <v>-</v>
      </c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3"/>
      <c r="AX28" s="63"/>
      <c r="AY28" s="63"/>
    </row>
    <row r="29" spans="2:51" x14ac:dyDescent="0.25">
      <c r="B29" s="272"/>
      <c r="D29" s="154" t="s">
        <v>49</v>
      </c>
      <c r="E29" s="156"/>
      <c r="F29" s="158"/>
      <c r="G29" s="159"/>
      <c r="H29" s="128">
        <f t="shared" si="4"/>
        <v>0</v>
      </c>
      <c r="I29" s="129" t="str">
        <f t="shared" si="3"/>
        <v>-</v>
      </c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3"/>
      <c r="AX29" s="63"/>
      <c r="AY29" s="63"/>
    </row>
    <row r="30" spans="2:51" x14ac:dyDescent="0.25">
      <c r="B30" s="272"/>
      <c r="D30" s="154" t="s">
        <v>50</v>
      </c>
      <c r="E30" s="156"/>
      <c r="F30" s="158"/>
      <c r="G30" s="159"/>
      <c r="H30" s="128">
        <f t="shared" si="4"/>
        <v>0</v>
      </c>
      <c r="I30" s="129" t="str">
        <f t="shared" si="3"/>
        <v>-</v>
      </c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3"/>
      <c r="AX30" s="63"/>
      <c r="AY30" s="63"/>
    </row>
    <row r="31" spans="2:51" hidden="1" outlineLevel="1" x14ac:dyDescent="0.25">
      <c r="B31" s="272"/>
      <c r="D31" s="154" t="s">
        <v>51</v>
      </c>
      <c r="E31" s="156"/>
      <c r="F31" s="158"/>
      <c r="G31" s="159"/>
      <c r="H31" s="128">
        <f t="shared" si="4"/>
        <v>0</v>
      </c>
      <c r="I31" s="129" t="str">
        <f t="shared" si="3"/>
        <v>-</v>
      </c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3"/>
      <c r="AX31" s="63"/>
      <c r="AY31" s="63"/>
    </row>
    <row r="32" spans="2:51" hidden="1" outlineLevel="1" x14ac:dyDescent="0.25">
      <c r="B32" s="272"/>
      <c r="D32" s="154" t="s">
        <v>52</v>
      </c>
      <c r="E32" s="156"/>
      <c r="F32" s="158"/>
      <c r="G32" s="159"/>
      <c r="H32" s="128">
        <f t="shared" si="4"/>
        <v>0</v>
      </c>
      <c r="I32" s="129" t="str">
        <f t="shared" si="3"/>
        <v>-</v>
      </c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3"/>
      <c r="AX32" s="63"/>
      <c r="AY32" s="63"/>
    </row>
    <row r="33" spans="2:51" hidden="1" outlineLevel="1" x14ac:dyDescent="0.25">
      <c r="B33" s="272"/>
      <c r="D33" s="154" t="s">
        <v>53</v>
      </c>
      <c r="E33" s="156"/>
      <c r="F33" s="158"/>
      <c r="G33" s="159"/>
      <c r="H33" s="128">
        <f t="shared" si="4"/>
        <v>0</v>
      </c>
      <c r="I33" s="129" t="str">
        <f t="shared" si="3"/>
        <v>-</v>
      </c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3"/>
      <c r="AX33" s="63"/>
      <c r="AY33" s="63"/>
    </row>
    <row r="34" spans="2:51" hidden="1" outlineLevel="1" x14ac:dyDescent="0.25">
      <c r="B34" s="272"/>
      <c r="D34" s="154" t="s">
        <v>54</v>
      </c>
      <c r="E34" s="156"/>
      <c r="F34" s="158"/>
      <c r="G34" s="159"/>
      <c r="H34" s="128">
        <f t="shared" si="4"/>
        <v>0</v>
      </c>
      <c r="I34" s="129" t="str">
        <f t="shared" si="3"/>
        <v>-</v>
      </c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3"/>
      <c r="AX34" s="63"/>
      <c r="AY34" s="63"/>
    </row>
    <row r="35" spans="2:51" hidden="1" outlineLevel="1" x14ac:dyDescent="0.25">
      <c r="B35" s="273"/>
      <c r="D35" s="154" t="s">
        <v>55</v>
      </c>
      <c r="E35" s="156"/>
      <c r="F35" s="158"/>
      <c r="G35" s="159"/>
      <c r="H35" s="128">
        <f t="shared" si="4"/>
        <v>0</v>
      </c>
      <c r="I35" s="129" t="str">
        <f t="shared" si="3"/>
        <v>-</v>
      </c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3"/>
      <c r="AX35" s="63"/>
      <c r="AY35" s="63"/>
    </row>
    <row r="36" spans="2:51" hidden="1" outlineLevel="1" x14ac:dyDescent="0.25">
      <c r="B36" s="143"/>
      <c r="D36" s="154" t="s">
        <v>103</v>
      </c>
      <c r="E36" s="156"/>
      <c r="F36" s="158"/>
      <c r="G36" s="159"/>
      <c r="H36" s="128">
        <f t="shared" si="4"/>
        <v>0</v>
      </c>
      <c r="I36" s="129" t="str">
        <f t="shared" si="3"/>
        <v>-</v>
      </c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3"/>
      <c r="AX36" s="63"/>
      <c r="AY36" s="63"/>
    </row>
    <row r="37" spans="2:51" hidden="1" outlineLevel="1" x14ac:dyDescent="0.25">
      <c r="B37" s="143"/>
      <c r="D37" s="154" t="s">
        <v>104</v>
      </c>
      <c r="E37" s="156"/>
      <c r="F37" s="158"/>
      <c r="G37" s="159"/>
      <c r="H37" s="128">
        <f t="shared" si="4"/>
        <v>0</v>
      </c>
      <c r="I37" s="129" t="str">
        <f t="shared" si="3"/>
        <v>-</v>
      </c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3"/>
      <c r="AX37" s="63"/>
      <c r="AY37" s="63"/>
    </row>
    <row r="38" spans="2:51" hidden="1" outlineLevel="1" x14ac:dyDescent="0.25">
      <c r="B38" s="143"/>
      <c r="D38" s="154" t="s">
        <v>105</v>
      </c>
      <c r="E38" s="156"/>
      <c r="F38" s="158"/>
      <c r="G38" s="159"/>
      <c r="H38" s="128">
        <f t="shared" si="4"/>
        <v>0</v>
      </c>
      <c r="I38" s="129" t="str">
        <f t="shared" si="3"/>
        <v>-</v>
      </c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3"/>
      <c r="AX38" s="63"/>
      <c r="AY38" s="63"/>
    </row>
    <row r="39" spans="2:51" hidden="1" outlineLevel="1" x14ac:dyDescent="0.25">
      <c r="B39" s="143"/>
      <c r="D39" s="154" t="s">
        <v>106</v>
      </c>
      <c r="E39" s="156"/>
      <c r="F39" s="158"/>
      <c r="G39" s="159"/>
      <c r="H39" s="128">
        <f t="shared" si="4"/>
        <v>0</v>
      </c>
      <c r="I39" s="129" t="str">
        <f t="shared" si="3"/>
        <v>-</v>
      </c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3"/>
      <c r="AX39" s="63"/>
      <c r="AY39" s="63"/>
    </row>
    <row r="40" spans="2:51" hidden="1" outlineLevel="1" x14ac:dyDescent="0.25">
      <c r="B40" s="143"/>
      <c r="D40" s="154" t="s">
        <v>107</v>
      </c>
      <c r="E40" s="156"/>
      <c r="F40" s="158"/>
      <c r="G40" s="159"/>
      <c r="H40" s="128">
        <f t="shared" si="4"/>
        <v>0</v>
      </c>
      <c r="I40" s="129" t="str">
        <f t="shared" si="3"/>
        <v>-</v>
      </c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 s="123"/>
      <c r="V40" s="123"/>
      <c r="W40" s="123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3"/>
      <c r="AX40" s="63"/>
      <c r="AY40" s="63"/>
    </row>
    <row r="41" spans="2:51" hidden="1" outlineLevel="1" x14ac:dyDescent="0.25">
      <c r="B41" s="143"/>
      <c r="D41" s="154" t="s">
        <v>108</v>
      </c>
      <c r="E41" s="156"/>
      <c r="F41" s="158"/>
      <c r="G41" s="159"/>
      <c r="H41" s="128">
        <f t="shared" si="4"/>
        <v>0</v>
      </c>
      <c r="I41" s="129" t="str">
        <f t="shared" si="3"/>
        <v>-</v>
      </c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3"/>
      <c r="AX41" s="63"/>
      <c r="AY41" s="63"/>
    </row>
    <row r="42" spans="2:51" hidden="1" outlineLevel="1" x14ac:dyDescent="0.25">
      <c r="B42" s="143"/>
      <c r="D42" s="154" t="s">
        <v>109</v>
      </c>
      <c r="E42" s="156"/>
      <c r="F42" s="158"/>
      <c r="G42" s="159"/>
      <c r="H42" s="128">
        <f t="shared" si="4"/>
        <v>0</v>
      </c>
      <c r="I42" s="129" t="str">
        <f t="shared" si="3"/>
        <v>-</v>
      </c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123"/>
      <c r="V42" s="123"/>
      <c r="W42" s="123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3"/>
      <c r="AX42" s="63"/>
      <c r="AY42" s="63"/>
    </row>
    <row r="43" spans="2:51" hidden="1" outlineLevel="1" x14ac:dyDescent="0.25">
      <c r="B43" s="143"/>
      <c r="D43" s="154" t="s">
        <v>110</v>
      </c>
      <c r="E43" s="156"/>
      <c r="F43" s="158"/>
      <c r="G43" s="159"/>
      <c r="H43" s="128">
        <f t="shared" si="4"/>
        <v>0</v>
      </c>
      <c r="I43" s="129" t="str">
        <f t="shared" si="3"/>
        <v>-</v>
      </c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23"/>
      <c r="V43" s="123"/>
      <c r="W43" s="123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3"/>
      <c r="AX43" s="63"/>
      <c r="AY43" s="63"/>
    </row>
    <row r="44" spans="2:51" hidden="1" outlineLevel="1" x14ac:dyDescent="0.25">
      <c r="B44" s="143"/>
      <c r="D44" s="154" t="s">
        <v>111</v>
      </c>
      <c r="E44" s="156"/>
      <c r="F44" s="158"/>
      <c r="G44" s="159"/>
      <c r="H44" s="128">
        <f t="shared" si="4"/>
        <v>0</v>
      </c>
      <c r="I44" s="129" t="str">
        <f t="shared" si="3"/>
        <v>-</v>
      </c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123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3"/>
      <c r="AX44" s="63"/>
      <c r="AY44" s="63"/>
    </row>
    <row r="45" spans="2:51" hidden="1" outlineLevel="1" x14ac:dyDescent="0.25">
      <c r="B45" s="143"/>
      <c r="D45" s="154" t="s">
        <v>112</v>
      </c>
      <c r="E45" s="156"/>
      <c r="F45" s="158"/>
      <c r="G45" s="159"/>
      <c r="H45" s="128">
        <f t="shared" si="4"/>
        <v>0</v>
      </c>
      <c r="I45" s="129" t="str">
        <f t="shared" si="3"/>
        <v>-</v>
      </c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 s="123"/>
      <c r="V45" s="123"/>
      <c r="W45" s="123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3"/>
      <c r="AX45" s="63"/>
      <c r="AY45" s="63"/>
    </row>
    <row r="46" spans="2:51" hidden="1" outlineLevel="1" x14ac:dyDescent="0.25">
      <c r="B46" s="143"/>
      <c r="D46" s="154" t="s">
        <v>113</v>
      </c>
      <c r="E46" s="156"/>
      <c r="F46" s="158"/>
      <c r="G46" s="159"/>
      <c r="H46" s="128">
        <f t="shared" si="4"/>
        <v>0</v>
      </c>
      <c r="I46" s="129" t="str">
        <f t="shared" si="3"/>
        <v>-</v>
      </c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3"/>
      <c r="AX46" s="63"/>
      <c r="AY46" s="63"/>
    </row>
    <row r="47" spans="2:51" hidden="1" outlineLevel="1" x14ac:dyDescent="0.25">
      <c r="B47" s="143"/>
      <c r="D47" s="154" t="s">
        <v>114</v>
      </c>
      <c r="E47" s="156"/>
      <c r="F47" s="158"/>
      <c r="G47" s="159"/>
      <c r="H47" s="128">
        <f t="shared" si="4"/>
        <v>0</v>
      </c>
      <c r="I47" s="129" t="str">
        <f t="shared" si="3"/>
        <v>-</v>
      </c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3"/>
      <c r="AX47" s="63"/>
      <c r="AY47" s="63"/>
    </row>
    <row r="48" spans="2:51" hidden="1" outlineLevel="1" x14ac:dyDescent="0.25">
      <c r="B48" s="143"/>
      <c r="D48" s="154" t="s">
        <v>115</v>
      </c>
      <c r="E48" s="156"/>
      <c r="F48" s="158"/>
      <c r="G48" s="159"/>
      <c r="H48" s="128">
        <f t="shared" si="4"/>
        <v>0</v>
      </c>
      <c r="I48" s="129" t="str">
        <f t="shared" si="3"/>
        <v>-</v>
      </c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 s="123"/>
      <c r="V48" s="123"/>
      <c r="W48" s="123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3"/>
      <c r="AX48" s="63"/>
      <c r="AY48" s="63"/>
    </row>
    <row r="49" spans="2:51" hidden="1" outlineLevel="1" x14ac:dyDescent="0.25">
      <c r="B49" s="143"/>
      <c r="D49" s="154" t="s">
        <v>116</v>
      </c>
      <c r="E49" s="156"/>
      <c r="F49" s="158"/>
      <c r="G49" s="159"/>
      <c r="H49" s="128">
        <f t="shared" si="4"/>
        <v>0</v>
      </c>
      <c r="I49" s="129" t="str">
        <f t="shared" si="3"/>
        <v>-</v>
      </c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3"/>
      <c r="AX49" s="63"/>
      <c r="AY49" s="63"/>
    </row>
    <row r="50" spans="2:51" hidden="1" outlineLevel="1" x14ac:dyDescent="0.25">
      <c r="B50" s="143"/>
      <c r="D50" s="154" t="s">
        <v>117</v>
      </c>
      <c r="E50" s="156"/>
      <c r="F50" s="158"/>
      <c r="G50" s="159"/>
      <c r="H50" s="128">
        <f t="shared" si="4"/>
        <v>0</v>
      </c>
      <c r="I50" s="129" t="str">
        <f t="shared" si="3"/>
        <v>-</v>
      </c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3"/>
      <c r="AX50" s="63"/>
      <c r="AY50" s="63"/>
    </row>
    <row r="51" spans="2:51" hidden="1" outlineLevel="1" x14ac:dyDescent="0.25">
      <c r="B51" s="143"/>
      <c r="D51" s="154" t="s">
        <v>118</v>
      </c>
      <c r="E51" s="156"/>
      <c r="F51" s="158"/>
      <c r="G51" s="159"/>
      <c r="H51" s="128">
        <f t="shared" si="4"/>
        <v>0</v>
      </c>
      <c r="I51" s="129" t="str">
        <f t="shared" si="3"/>
        <v>-</v>
      </c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3"/>
      <c r="AX51" s="63"/>
      <c r="AY51" s="63"/>
    </row>
    <row r="52" spans="2:51" hidden="1" outlineLevel="1" x14ac:dyDescent="0.25">
      <c r="B52" s="143"/>
      <c r="D52" s="154" t="s">
        <v>119</v>
      </c>
      <c r="E52" s="156"/>
      <c r="F52" s="158"/>
      <c r="G52" s="159"/>
      <c r="H52" s="128">
        <f t="shared" si="4"/>
        <v>0</v>
      </c>
      <c r="I52" s="129" t="str">
        <f t="shared" si="3"/>
        <v>-</v>
      </c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3"/>
      <c r="AX52" s="63"/>
      <c r="AY52" s="63"/>
    </row>
    <row r="53" spans="2:51" hidden="1" outlineLevel="1" x14ac:dyDescent="0.25">
      <c r="B53" s="143"/>
      <c r="D53" s="154" t="s">
        <v>120</v>
      </c>
      <c r="E53" s="156"/>
      <c r="F53" s="158"/>
      <c r="G53" s="159"/>
      <c r="H53" s="128">
        <f t="shared" si="4"/>
        <v>0</v>
      </c>
      <c r="I53" s="129" t="str">
        <f t="shared" si="3"/>
        <v>-</v>
      </c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3"/>
      <c r="AX53" s="63"/>
      <c r="AY53" s="63"/>
    </row>
    <row r="54" spans="2:51" hidden="1" outlineLevel="1" x14ac:dyDescent="0.25">
      <c r="B54" s="143"/>
      <c r="D54" s="154" t="s">
        <v>121</v>
      </c>
      <c r="E54" s="156"/>
      <c r="F54" s="158"/>
      <c r="G54" s="159"/>
      <c r="H54" s="128">
        <f t="shared" si="4"/>
        <v>0</v>
      </c>
      <c r="I54" s="129" t="str">
        <f t="shared" si="3"/>
        <v>-</v>
      </c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3"/>
      <c r="AX54" s="63"/>
      <c r="AY54" s="63"/>
    </row>
    <row r="55" spans="2:51" hidden="1" outlineLevel="1" x14ac:dyDescent="0.25">
      <c r="B55" s="143"/>
      <c r="D55" s="154" t="s">
        <v>122</v>
      </c>
      <c r="E55" s="156"/>
      <c r="F55" s="158"/>
      <c r="G55" s="159"/>
      <c r="H55" s="128">
        <f t="shared" si="4"/>
        <v>0</v>
      </c>
      <c r="I55" s="129" t="str">
        <f t="shared" si="3"/>
        <v>-</v>
      </c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3"/>
      <c r="AX55" s="63"/>
      <c r="AY55" s="63"/>
    </row>
    <row r="56" spans="2:51" hidden="1" outlineLevel="1" x14ac:dyDescent="0.25">
      <c r="B56" s="143"/>
      <c r="D56" s="154" t="s">
        <v>123</v>
      </c>
      <c r="E56" s="156"/>
      <c r="F56" s="158"/>
      <c r="G56" s="159"/>
      <c r="H56" s="128">
        <f t="shared" si="4"/>
        <v>0</v>
      </c>
      <c r="I56" s="129" t="str">
        <f t="shared" si="3"/>
        <v>-</v>
      </c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3"/>
      <c r="AX56" s="63"/>
      <c r="AY56" s="63"/>
    </row>
    <row r="57" spans="2:51" hidden="1" outlineLevel="1" x14ac:dyDescent="0.25">
      <c r="B57" s="143"/>
      <c r="D57" s="154" t="s">
        <v>124</v>
      </c>
      <c r="E57" s="156"/>
      <c r="F57" s="158"/>
      <c r="G57" s="159"/>
      <c r="H57" s="128">
        <f t="shared" si="4"/>
        <v>0</v>
      </c>
      <c r="I57" s="129" t="str">
        <f t="shared" si="3"/>
        <v>-</v>
      </c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3"/>
      <c r="AX57" s="63"/>
      <c r="AY57" s="63"/>
    </row>
    <row r="58" spans="2:51" hidden="1" outlineLevel="1" x14ac:dyDescent="0.25">
      <c r="B58" s="143"/>
      <c r="D58" s="154" t="s">
        <v>125</v>
      </c>
      <c r="E58" s="156"/>
      <c r="F58" s="158"/>
      <c r="G58" s="159"/>
      <c r="H58" s="128">
        <f t="shared" si="4"/>
        <v>0</v>
      </c>
      <c r="I58" s="129" t="str">
        <f t="shared" si="3"/>
        <v>-</v>
      </c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3"/>
      <c r="AX58" s="63"/>
      <c r="AY58" s="63"/>
    </row>
    <row r="59" spans="2:51" hidden="1" outlineLevel="1" x14ac:dyDescent="0.25">
      <c r="B59" s="143"/>
      <c r="D59" s="154" t="s">
        <v>126</v>
      </c>
      <c r="E59" s="156"/>
      <c r="F59" s="158"/>
      <c r="G59" s="159"/>
      <c r="H59" s="128">
        <f t="shared" si="4"/>
        <v>0</v>
      </c>
      <c r="I59" s="129" t="str">
        <f t="shared" si="3"/>
        <v>-</v>
      </c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3"/>
      <c r="AX59" s="63"/>
      <c r="AY59" s="63"/>
    </row>
    <row r="60" spans="2:51" hidden="1" outlineLevel="1" x14ac:dyDescent="0.25">
      <c r="B60" s="143"/>
      <c r="D60" s="154" t="s">
        <v>127</v>
      </c>
      <c r="E60" s="156"/>
      <c r="F60" s="158"/>
      <c r="G60" s="159"/>
      <c r="H60" s="128">
        <f t="shared" si="4"/>
        <v>0</v>
      </c>
      <c r="I60" s="129" t="str">
        <f t="shared" si="3"/>
        <v>-</v>
      </c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3"/>
      <c r="AX60" s="63"/>
      <c r="AY60" s="63"/>
    </row>
    <row r="61" spans="2:51" hidden="1" outlineLevel="1" x14ac:dyDescent="0.25">
      <c r="B61" s="143"/>
      <c r="D61" s="154" t="s">
        <v>128</v>
      </c>
      <c r="E61" s="156"/>
      <c r="F61" s="158"/>
      <c r="G61" s="159"/>
      <c r="H61" s="128">
        <f t="shared" si="4"/>
        <v>0</v>
      </c>
      <c r="I61" s="129" t="str">
        <f t="shared" si="3"/>
        <v>-</v>
      </c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3"/>
      <c r="AX61" s="63"/>
      <c r="AY61" s="63"/>
    </row>
    <row r="62" spans="2:51" hidden="1" outlineLevel="1" x14ac:dyDescent="0.25">
      <c r="B62" s="143"/>
      <c r="D62" s="154" t="s">
        <v>129</v>
      </c>
      <c r="E62" s="156"/>
      <c r="F62" s="158"/>
      <c r="G62" s="159"/>
      <c r="H62" s="128">
        <f t="shared" si="4"/>
        <v>0</v>
      </c>
      <c r="I62" s="129" t="str">
        <f t="shared" si="3"/>
        <v>-</v>
      </c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3"/>
      <c r="AX62" s="63"/>
      <c r="AY62" s="63"/>
    </row>
    <row r="63" spans="2:51" hidden="1" outlineLevel="1" x14ac:dyDescent="0.25">
      <c r="B63" s="143"/>
      <c r="D63" s="154" t="s">
        <v>130</v>
      </c>
      <c r="E63" s="156"/>
      <c r="F63" s="158"/>
      <c r="G63" s="159"/>
      <c r="H63" s="128">
        <f t="shared" si="4"/>
        <v>0</v>
      </c>
      <c r="I63" s="129" t="str">
        <f t="shared" si="3"/>
        <v>-</v>
      </c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3"/>
      <c r="AX63" s="63"/>
      <c r="AY63" s="63"/>
    </row>
    <row r="64" spans="2:51" hidden="1" outlineLevel="1" x14ac:dyDescent="0.25">
      <c r="B64" s="143"/>
      <c r="D64" s="154" t="s">
        <v>131</v>
      </c>
      <c r="E64" s="156"/>
      <c r="F64" s="158"/>
      <c r="G64" s="159"/>
      <c r="H64" s="128">
        <f t="shared" si="4"/>
        <v>0</v>
      </c>
      <c r="I64" s="129" t="str">
        <f t="shared" si="3"/>
        <v>-</v>
      </c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3"/>
      <c r="AX64" s="63"/>
      <c r="AY64" s="63"/>
    </row>
    <row r="65" spans="2:57" hidden="1" outlineLevel="1" x14ac:dyDescent="0.25">
      <c r="B65" s="143"/>
      <c r="D65" s="154" t="s">
        <v>132</v>
      </c>
      <c r="E65" s="156"/>
      <c r="F65" s="158"/>
      <c r="G65" s="159"/>
      <c r="H65" s="128">
        <f t="shared" si="4"/>
        <v>0</v>
      </c>
      <c r="I65" s="129" t="str">
        <f t="shared" si="3"/>
        <v>-</v>
      </c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3"/>
      <c r="AX65" s="63"/>
      <c r="AY65" s="63"/>
    </row>
    <row r="66" spans="2:57" ht="30.75" collapsed="1" thickBot="1" x14ac:dyDescent="0.3">
      <c r="D66" s="260" t="s">
        <v>187</v>
      </c>
      <c r="E66" s="52"/>
      <c r="F66" s="52"/>
      <c r="G66" s="52"/>
      <c r="H66" s="64"/>
      <c r="I66" s="53">
        <f>SUM(I26:I65)</f>
        <v>0</v>
      </c>
      <c r="J66" s="12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3"/>
      <c r="AX66" s="63"/>
      <c r="AY66" s="63"/>
    </row>
    <row r="67" spans="2:57" s="4" customFormat="1" ht="15.75" thickBot="1" x14ac:dyDescent="0.3">
      <c r="B67" s="3"/>
      <c r="C67" s="3"/>
      <c r="D67" s="34"/>
      <c r="E67" s="33"/>
      <c r="F67" s="35"/>
      <c r="G67" s="9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26"/>
      <c r="AH67" s="27"/>
      <c r="AI67" s="3"/>
      <c r="AJ67" s="3"/>
    </row>
    <row r="68" spans="2:57" s="41" customFormat="1" ht="21.75" customHeight="1" x14ac:dyDescent="0.25">
      <c r="B68" s="36"/>
      <c r="C68" s="36"/>
      <c r="D68" s="37" t="s">
        <v>71</v>
      </c>
      <c r="E68" s="38" t="s">
        <v>16</v>
      </c>
      <c r="F68" s="38" t="s">
        <v>19</v>
      </c>
      <c r="G68" s="38" t="s">
        <v>20</v>
      </c>
      <c r="H68" s="38" t="s">
        <v>21</v>
      </c>
      <c r="I68" s="38" t="s">
        <v>22</v>
      </c>
      <c r="J68" s="38" t="s">
        <v>23</v>
      </c>
      <c r="K68" s="38" t="s">
        <v>24</v>
      </c>
      <c r="L68" s="38" t="s">
        <v>25</v>
      </c>
      <c r="M68" s="38" t="s">
        <v>26</v>
      </c>
      <c r="N68" s="38" t="s">
        <v>27</v>
      </c>
      <c r="O68" s="38" t="s">
        <v>28</v>
      </c>
      <c r="P68" s="38" t="s">
        <v>29</v>
      </c>
      <c r="Q68" s="38" t="s">
        <v>30</v>
      </c>
      <c r="R68" s="38" t="s">
        <v>31</v>
      </c>
      <c r="S68" s="38" t="s">
        <v>32</v>
      </c>
      <c r="T68" s="38" t="s">
        <v>33</v>
      </c>
      <c r="U68" s="38" t="s">
        <v>37</v>
      </c>
      <c r="V68" s="38" t="s">
        <v>38</v>
      </c>
      <c r="W68" s="38" t="s">
        <v>39</v>
      </c>
      <c r="X68" s="38" t="s">
        <v>40</v>
      </c>
      <c r="Y68" s="39" t="s">
        <v>0</v>
      </c>
      <c r="Z68" s="36"/>
      <c r="AA68" s="36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</row>
    <row r="69" spans="2:57" s="43" customFormat="1" ht="32.25" customHeight="1" x14ac:dyDescent="0.25">
      <c r="B69" s="42"/>
      <c r="C69" s="42"/>
      <c r="D69" s="151" t="s">
        <v>91</v>
      </c>
      <c r="E69" s="161" t="s">
        <v>92</v>
      </c>
      <c r="F69" s="161" t="s">
        <v>92</v>
      </c>
      <c r="G69" s="161" t="s">
        <v>93</v>
      </c>
      <c r="H69" s="161" t="s">
        <v>92</v>
      </c>
      <c r="I69" s="161" t="s">
        <v>93</v>
      </c>
      <c r="J69" s="161" t="s">
        <v>92</v>
      </c>
      <c r="K69" s="161" t="s">
        <v>93</v>
      </c>
      <c r="L69" s="161" t="s">
        <v>93</v>
      </c>
      <c r="M69" s="161" t="s">
        <v>93</v>
      </c>
      <c r="N69" s="161" t="s">
        <v>93</v>
      </c>
      <c r="O69" s="161" t="s">
        <v>93</v>
      </c>
      <c r="P69" s="161" t="s">
        <v>93</v>
      </c>
      <c r="Q69" s="161" t="s">
        <v>93</v>
      </c>
      <c r="R69" s="161" t="s">
        <v>93</v>
      </c>
      <c r="S69" s="161" t="s">
        <v>93</v>
      </c>
      <c r="T69" s="161" t="s">
        <v>93</v>
      </c>
      <c r="U69" s="161" t="s">
        <v>93</v>
      </c>
      <c r="V69" s="161" t="s">
        <v>93</v>
      </c>
      <c r="W69" s="161" t="s">
        <v>93</v>
      </c>
      <c r="X69" s="161" t="s">
        <v>93</v>
      </c>
      <c r="Y69" s="150"/>
      <c r="Z69" s="42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</row>
    <row r="70" spans="2:57" s="48" customFormat="1" ht="21.75" customHeight="1" x14ac:dyDescent="0.25">
      <c r="B70" s="44"/>
      <c r="C70" s="44"/>
      <c r="D70" s="45" t="s">
        <v>17</v>
      </c>
      <c r="E70" s="29" t="s">
        <v>18</v>
      </c>
      <c r="F70" s="29" t="s">
        <v>18</v>
      </c>
      <c r="G70" s="29" t="s">
        <v>18</v>
      </c>
      <c r="H70" s="29" t="s">
        <v>18</v>
      </c>
      <c r="I70" s="29" t="s">
        <v>18</v>
      </c>
      <c r="J70" s="29" t="s">
        <v>18</v>
      </c>
      <c r="K70" s="29" t="s">
        <v>18</v>
      </c>
      <c r="L70" s="29" t="s">
        <v>18</v>
      </c>
      <c r="M70" s="29" t="s">
        <v>18</v>
      </c>
      <c r="N70" s="29" t="s">
        <v>18</v>
      </c>
      <c r="O70" s="29" t="s">
        <v>18</v>
      </c>
      <c r="P70" s="29" t="s">
        <v>18</v>
      </c>
      <c r="Q70" s="29" t="s">
        <v>18</v>
      </c>
      <c r="R70" s="29" t="s">
        <v>18</v>
      </c>
      <c r="S70" s="29" t="s">
        <v>18</v>
      </c>
      <c r="T70" s="29" t="s">
        <v>18</v>
      </c>
      <c r="U70" s="29" t="s">
        <v>18</v>
      </c>
      <c r="V70" s="29" t="s">
        <v>18</v>
      </c>
      <c r="W70" s="29" t="s">
        <v>18</v>
      </c>
      <c r="X70" s="29" t="s">
        <v>18</v>
      </c>
      <c r="Y70" s="46"/>
      <c r="Z70" s="44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</row>
    <row r="71" spans="2:57" ht="15" customHeight="1" x14ac:dyDescent="0.25">
      <c r="D71" s="148" t="str">
        <f t="shared" ref="D71:D80" si="5">+D12</f>
        <v>Nom/catégorie du collaborateur 1</v>
      </c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8">
        <f t="shared" ref="Y71:Y80" si="6">+SUM(E71:X71)</f>
        <v>0</v>
      </c>
      <c r="Z71" s="126"/>
      <c r="AX71" s="4"/>
      <c r="AY71" s="4"/>
      <c r="AZ71" s="4"/>
      <c r="BA71" s="4"/>
      <c r="BB71" s="4"/>
      <c r="BC71" s="4"/>
      <c r="BD71" s="4"/>
      <c r="BE71" s="4"/>
    </row>
    <row r="72" spans="2:57" ht="15" customHeight="1" x14ac:dyDescent="0.25">
      <c r="D72" s="148" t="str">
        <f t="shared" si="5"/>
        <v>Nom/catégorie du collaborateur 2</v>
      </c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8">
        <f t="shared" si="6"/>
        <v>0</v>
      </c>
      <c r="Z72" s="126"/>
      <c r="AX72" s="4"/>
      <c r="AY72" s="4"/>
      <c r="AZ72" s="4"/>
      <c r="BA72" s="4"/>
      <c r="BB72" s="4"/>
      <c r="BC72" s="4"/>
      <c r="BD72" s="4"/>
      <c r="BE72" s="4"/>
    </row>
    <row r="73" spans="2:57" ht="15" customHeight="1" x14ac:dyDescent="0.25">
      <c r="D73" s="148" t="str">
        <f t="shared" si="5"/>
        <v>Nom/catégorie du collaborateur 3</v>
      </c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8">
        <f t="shared" si="6"/>
        <v>0</v>
      </c>
      <c r="Z73" s="126"/>
      <c r="AX73" s="4"/>
      <c r="AY73" s="4"/>
      <c r="AZ73" s="4"/>
      <c r="BA73" s="4"/>
      <c r="BB73" s="4"/>
      <c r="BC73" s="4"/>
      <c r="BD73" s="4"/>
      <c r="BE73" s="4"/>
    </row>
    <row r="74" spans="2:57" ht="15" customHeight="1" x14ac:dyDescent="0.25">
      <c r="D74" s="148" t="str">
        <f t="shared" si="5"/>
        <v>Nom/catégorie du collaborateur 4</v>
      </c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8">
        <f t="shared" si="6"/>
        <v>0</v>
      </c>
      <c r="Z74" s="126"/>
      <c r="AX74" s="4"/>
      <c r="AY74" s="4"/>
      <c r="AZ74" s="4"/>
      <c r="BA74" s="4"/>
      <c r="BB74" s="4"/>
      <c r="BC74" s="4"/>
      <c r="BD74" s="4"/>
      <c r="BE74" s="4"/>
    </row>
    <row r="75" spans="2:57" ht="15" customHeight="1" x14ac:dyDescent="0.25">
      <c r="D75" s="148" t="str">
        <f t="shared" si="5"/>
        <v>Nom/catégorie du collaborateur 5</v>
      </c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8">
        <f t="shared" si="6"/>
        <v>0</v>
      </c>
      <c r="Z75" s="126"/>
      <c r="AX75" s="4"/>
      <c r="AY75" s="4"/>
      <c r="AZ75" s="4"/>
      <c r="BA75" s="4"/>
      <c r="BB75" s="4"/>
      <c r="BC75" s="4"/>
      <c r="BD75" s="4"/>
      <c r="BE75" s="4"/>
    </row>
    <row r="76" spans="2:57" ht="15" hidden="1" customHeight="1" outlineLevel="1" x14ac:dyDescent="0.25">
      <c r="D76" s="148" t="str">
        <f t="shared" si="5"/>
        <v>Nom/catégorie du collaborateur 6</v>
      </c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8">
        <f t="shared" si="6"/>
        <v>0</v>
      </c>
      <c r="Z76" s="126"/>
      <c r="AX76" s="4"/>
      <c r="AY76" s="4"/>
      <c r="AZ76" s="4"/>
      <c r="BA76" s="4"/>
      <c r="BB76" s="4"/>
      <c r="BC76" s="4"/>
      <c r="BD76" s="4"/>
      <c r="BE76" s="4"/>
    </row>
    <row r="77" spans="2:57" ht="15" hidden="1" customHeight="1" outlineLevel="1" x14ac:dyDescent="0.25">
      <c r="D77" s="148" t="str">
        <f t="shared" si="5"/>
        <v>Nom/catégorie du collaborateur 7</v>
      </c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8">
        <f t="shared" si="6"/>
        <v>0</v>
      </c>
      <c r="Z77" s="126"/>
      <c r="AX77" s="4"/>
      <c r="AY77" s="4"/>
      <c r="AZ77" s="4"/>
      <c r="BA77" s="4"/>
      <c r="BB77" s="4"/>
      <c r="BC77" s="4"/>
      <c r="BD77" s="4"/>
      <c r="BE77" s="4"/>
    </row>
    <row r="78" spans="2:57" ht="15" hidden="1" customHeight="1" outlineLevel="1" x14ac:dyDescent="0.25">
      <c r="D78" s="148" t="str">
        <f t="shared" si="5"/>
        <v>Nom/catégorie du collaborateur 8</v>
      </c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8">
        <f t="shared" si="6"/>
        <v>0</v>
      </c>
      <c r="Z78" s="126"/>
      <c r="AX78" s="4"/>
      <c r="AY78" s="4"/>
      <c r="AZ78" s="4"/>
      <c r="BA78" s="4"/>
      <c r="BB78" s="4"/>
      <c r="BC78" s="4"/>
      <c r="BD78" s="4"/>
      <c r="BE78" s="4"/>
    </row>
    <row r="79" spans="2:57" ht="15" hidden="1" customHeight="1" outlineLevel="1" x14ac:dyDescent="0.25">
      <c r="D79" s="148" t="str">
        <f t="shared" si="5"/>
        <v>Nom/catégorie du collaborateur 9</v>
      </c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8">
        <f t="shared" si="6"/>
        <v>0</v>
      </c>
      <c r="Z79" s="126"/>
      <c r="AX79" s="4"/>
      <c r="AY79" s="4"/>
      <c r="AZ79" s="4"/>
      <c r="BA79" s="4"/>
      <c r="BB79" s="4"/>
      <c r="BC79" s="4"/>
      <c r="BD79" s="4"/>
      <c r="BE79" s="4"/>
    </row>
    <row r="80" spans="2:57" ht="15" hidden="1" customHeight="1" outlineLevel="1" x14ac:dyDescent="0.25">
      <c r="D80" s="148" t="str">
        <f t="shared" si="5"/>
        <v>Nom/catégorie du collaborateur 10</v>
      </c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8">
        <f t="shared" si="6"/>
        <v>0</v>
      </c>
      <c r="Z80" s="126"/>
      <c r="AX80" s="4"/>
      <c r="AY80" s="4"/>
      <c r="AZ80" s="4"/>
      <c r="BA80" s="4"/>
      <c r="BB80" s="4"/>
      <c r="BC80" s="4"/>
      <c r="BD80" s="4"/>
      <c r="BE80" s="4"/>
    </row>
    <row r="81" spans="2:57" collapsed="1" x14ac:dyDescent="0.25">
      <c r="D81" s="28" t="s">
        <v>46</v>
      </c>
      <c r="E81" s="127">
        <f t="shared" ref="E81:X81" si="7">+SUM(E71:E80)</f>
        <v>0</v>
      </c>
      <c r="F81" s="127">
        <f t="shared" si="7"/>
        <v>0</v>
      </c>
      <c r="G81" s="127">
        <f t="shared" si="7"/>
        <v>0</v>
      </c>
      <c r="H81" s="127">
        <f t="shared" si="7"/>
        <v>0</v>
      </c>
      <c r="I81" s="127">
        <f t="shared" si="7"/>
        <v>0</v>
      </c>
      <c r="J81" s="127">
        <f t="shared" si="7"/>
        <v>0</v>
      </c>
      <c r="K81" s="127">
        <f t="shared" si="7"/>
        <v>0</v>
      </c>
      <c r="L81" s="127">
        <f t="shared" si="7"/>
        <v>0</v>
      </c>
      <c r="M81" s="127">
        <f t="shared" si="7"/>
        <v>0</v>
      </c>
      <c r="N81" s="127">
        <f t="shared" si="7"/>
        <v>0</v>
      </c>
      <c r="O81" s="127">
        <f t="shared" si="7"/>
        <v>0</v>
      </c>
      <c r="P81" s="127">
        <f t="shared" si="7"/>
        <v>0</v>
      </c>
      <c r="Q81" s="127">
        <f t="shared" si="7"/>
        <v>0</v>
      </c>
      <c r="R81" s="127">
        <f t="shared" si="7"/>
        <v>0</v>
      </c>
      <c r="S81" s="127">
        <f t="shared" si="7"/>
        <v>0</v>
      </c>
      <c r="T81" s="127">
        <f t="shared" si="7"/>
        <v>0</v>
      </c>
      <c r="U81" s="127">
        <f t="shared" si="7"/>
        <v>0</v>
      </c>
      <c r="V81" s="127">
        <f t="shared" si="7"/>
        <v>0</v>
      </c>
      <c r="W81" s="127">
        <f t="shared" si="7"/>
        <v>0</v>
      </c>
      <c r="X81" s="127">
        <f t="shared" si="7"/>
        <v>0</v>
      </c>
      <c r="Y81" s="124"/>
      <c r="Z81" s="3"/>
      <c r="AA81" s="3"/>
      <c r="AB81" s="50"/>
      <c r="AX81" s="4"/>
      <c r="AY81" s="4"/>
      <c r="AZ81" s="4"/>
      <c r="BA81" s="4"/>
      <c r="BB81" s="4"/>
      <c r="BC81" s="4"/>
      <c r="BD81" s="4"/>
      <c r="BE81" s="4"/>
    </row>
    <row r="82" spans="2:57" x14ac:dyDescent="0.25">
      <c r="D82" s="28" t="s">
        <v>88</v>
      </c>
      <c r="E82" s="49">
        <f t="shared" ref="E82:X82" si="8">+E71*VLOOKUP($D$71,$D$12:$E$21,2,FALSE)+E72*VLOOKUP($D$72,$D$12:$E$21,2,FALSE)+E73*VLOOKUP($D$73,$D$12:$E$21,2,FALSE)+E74*VLOOKUP($D$74,$D$12:$E$21,2,FALSE)+E75*VLOOKUP($D$75,$D$12:$E$21,2,FALSE)+E76*VLOOKUP($D$76,$D$12:$E$21,2,FALSE)+E77*VLOOKUP($D$77,$D$12:$E$21,2,FALSE)+E78*VLOOKUP($D$78,$D$12:$E$21,2,FALSE)+E79*VLOOKUP($D$79,$D$12:$E$21,2,FALSE)+E80*VLOOKUP($D$80,$D$12:$E$21,2,FALSE)</f>
        <v>0</v>
      </c>
      <c r="F82" s="49">
        <f t="shared" si="8"/>
        <v>0</v>
      </c>
      <c r="G82" s="49">
        <f t="shared" si="8"/>
        <v>0</v>
      </c>
      <c r="H82" s="49">
        <f t="shared" si="8"/>
        <v>0</v>
      </c>
      <c r="I82" s="49">
        <f t="shared" si="8"/>
        <v>0</v>
      </c>
      <c r="J82" s="49">
        <f t="shared" si="8"/>
        <v>0</v>
      </c>
      <c r="K82" s="49">
        <f t="shared" si="8"/>
        <v>0</v>
      </c>
      <c r="L82" s="49">
        <f t="shared" si="8"/>
        <v>0</v>
      </c>
      <c r="M82" s="49">
        <f t="shared" si="8"/>
        <v>0</v>
      </c>
      <c r="N82" s="49">
        <f t="shared" si="8"/>
        <v>0</v>
      </c>
      <c r="O82" s="49">
        <f t="shared" si="8"/>
        <v>0</v>
      </c>
      <c r="P82" s="49">
        <f t="shared" si="8"/>
        <v>0</v>
      </c>
      <c r="Q82" s="49">
        <f t="shared" si="8"/>
        <v>0</v>
      </c>
      <c r="R82" s="49">
        <f t="shared" si="8"/>
        <v>0</v>
      </c>
      <c r="S82" s="49">
        <f t="shared" si="8"/>
        <v>0</v>
      </c>
      <c r="T82" s="49">
        <f t="shared" si="8"/>
        <v>0</v>
      </c>
      <c r="U82" s="49">
        <f t="shared" si="8"/>
        <v>0</v>
      </c>
      <c r="V82" s="49">
        <f t="shared" si="8"/>
        <v>0</v>
      </c>
      <c r="W82" s="49">
        <f t="shared" si="8"/>
        <v>0</v>
      </c>
      <c r="X82" s="49">
        <f t="shared" si="8"/>
        <v>0</v>
      </c>
      <c r="Y82" s="14">
        <f>+SUM(E82:X82)</f>
        <v>0</v>
      </c>
      <c r="Z82" s="3"/>
      <c r="AA82" s="3"/>
      <c r="AB82" s="50"/>
      <c r="AX82" s="4"/>
      <c r="AY82" s="4"/>
      <c r="AZ82" s="4"/>
      <c r="BA82" s="4"/>
      <c r="BB82" s="4"/>
      <c r="BC82" s="4"/>
      <c r="BD82" s="4"/>
      <c r="BE82" s="4"/>
    </row>
    <row r="83" spans="2:57" ht="15" customHeight="1" x14ac:dyDescent="0.25">
      <c r="D83" s="28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14"/>
      <c r="Z83" s="3"/>
      <c r="AA83" s="3"/>
      <c r="AB83" s="50"/>
      <c r="AX83" s="4"/>
      <c r="AY83" s="4"/>
      <c r="AZ83" s="4"/>
      <c r="BA83" s="4"/>
      <c r="BB83" s="4"/>
      <c r="BC83" s="4"/>
      <c r="BD83" s="4"/>
      <c r="BE83" s="4"/>
    </row>
    <row r="84" spans="2:57" ht="30" x14ac:dyDescent="0.25">
      <c r="D84" s="254" t="s">
        <v>180</v>
      </c>
      <c r="E84" s="51" t="s">
        <v>86</v>
      </c>
      <c r="F84" s="51" t="s">
        <v>86</v>
      </c>
      <c r="G84" s="51" t="s">
        <v>86</v>
      </c>
      <c r="H84" s="51" t="s">
        <v>86</v>
      </c>
      <c r="I84" s="51" t="s">
        <v>86</v>
      </c>
      <c r="J84" s="51" t="s">
        <v>86</v>
      </c>
      <c r="K84" s="51" t="s">
        <v>86</v>
      </c>
      <c r="L84" s="51" t="s">
        <v>86</v>
      </c>
      <c r="M84" s="51" t="s">
        <v>86</v>
      </c>
      <c r="N84" s="51" t="s">
        <v>86</v>
      </c>
      <c r="O84" s="51" t="s">
        <v>86</v>
      </c>
      <c r="P84" s="51" t="s">
        <v>86</v>
      </c>
      <c r="Q84" s="51" t="s">
        <v>86</v>
      </c>
      <c r="R84" s="51" t="s">
        <v>86</v>
      </c>
      <c r="S84" s="51" t="s">
        <v>86</v>
      </c>
      <c r="T84" s="51" t="s">
        <v>86</v>
      </c>
      <c r="U84" s="51" t="s">
        <v>86</v>
      </c>
      <c r="V84" s="51" t="s">
        <v>86</v>
      </c>
      <c r="W84" s="51" t="s">
        <v>86</v>
      </c>
      <c r="X84" s="51" t="s">
        <v>86</v>
      </c>
      <c r="Y84" s="14"/>
      <c r="Z84" s="3"/>
      <c r="AA84" s="3"/>
      <c r="AB84" s="50"/>
      <c r="AX84" s="4"/>
      <c r="AY84" s="4"/>
      <c r="AZ84" s="4"/>
      <c r="BA84" s="4"/>
      <c r="BB84" s="4"/>
      <c r="BC84" s="4"/>
      <c r="BD84" s="4"/>
      <c r="BE84" s="4"/>
    </row>
    <row r="85" spans="2:57" s="112" customFormat="1" ht="15" customHeight="1" x14ac:dyDescent="0.25">
      <c r="B85" s="3"/>
      <c r="C85" s="3"/>
      <c r="D85" s="148" t="str">
        <f t="shared" ref="D85:D94" si="9">+D26</f>
        <v>Investissement 1</v>
      </c>
      <c r="E85" s="159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14">
        <f>+SUM(E85:X85)</f>
        <v>0</v>
      </c>
      <c r="Z85" s="126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</row>
    <row r="86" spans="2:57" s="112" customFormat="1" ht="15" customHeight="1" x14ac:dyDescent="0.25">
      <c r="B86" s="3"/>
      <c r="C86" s="3"/>
      <c r="D86" s="148" t="str">
        <f t="shared" si="9"/>
        <v>Investissement 2</v>
      </c>
      <c r="E86" s="159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14">
        <f t="shared" ref="Y86:Y124" si="10">+SUM(E86:X86)</f>
        <v>0</v>
      </c>
      <c r="Z86" s="126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</row>
    <row r="87" spans="2:57" s="112" customFormat="1" ht="15" customHeight="1" x14ac:dyDescent="0.25">
      <c r="B87" s="3"/>
      <c r="C87" s="3"/>
      <c r="D87" s="148" t="str">
        <f t="shared" si="9"/>
        <v>Investissement 3</v>
      </c>
      <c r="E87" s="159"/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14">
        <f t="shared" si="10"/>
        <v>0</v>
      </c>
      <c r="Z87" s="126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</row>
    <row r="88" spans="2:57" s="112" customFormat="1" ht="15" customHeight="1" x14ac:dyDescent="0.25">
      <c r="B88" s="3"/>
      <c r="C88" s="3"/>
      <c r="D88" s="148" t="str">
        <f t="shared" si="9"/>
        <v>Investissement 4</v>
      </c>
      <c r="E88" s="159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14">
        <f t="shared" si="10"/>
        <v>0</v>
      </c>
      <c r="Z88" s="126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</row>
    <row r="89" spans="2:57" s="112" customFormat="1" ht="15" customHeight="1" x14ac:dyDescent="0.25">
      <c r="B89" s="3"/>
      <c r="C89" s="3"/>
      <c r="D89" s="148" t="str">
        <f t="shared" si="9"/>
        <v>Investissement 5</v>
      </c>
      <c r="E89" s="159"/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14">
        <f t="shared" si="10"/>
        <v>0</v>
      </c>
      <c r="Z89" s="126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</row>
    <row r="90" spans="2:57" s="112" customFormat="1" ht="15" customHeight="1" x14ac:dyDescent="0.25">
      <c r="B90" s="3"/>
      <c r="C90" s="3"/>
      <c r="D90" s="148" t="str">
        <f t="shared" si="9"/>
        <v>Investissement 6</v>
      </c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14">
        <f t="shared" si="10"/>
        <v>0</v>
      </c>
      <c r="Z90" s="126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</row>
    <row r="91" spans="2:57" s="112" customFormat="1" ht="15" customHeight="1" x14ac:dyDescent="0.25">
      <c r="B91" s="3"/>
      <c r="C91" s="3"/>
      <c r="D91" s="148" t="str">
        <f t="shared" si="9"/>
        <v>Investissement 7</v>
      </c>
      <c r="E91" s="159"/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14">
        <f t="shared" si="10"/>
        <v>0</v>
      </c>
      <c r="Z91" s="126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</row>
    <row r="92" spans="2:57" s="112" customFormat="1" ht="15" customHeight="1" x14ac:dyDescent="0.25">
      <c r="B92" s="3"/>
      <c r="C92" s="3"/>
      <c r="D92" s="148" t="str">
        <f t="shared" si="9"/>
        <v>Investissement 8</v>
      </c>
      <c r="E92" s="159"/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14">
        <f t="shared" si="10"/>
        <v>0</v>
      </c>
      <c r="Z92" s="126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</row>
    <row r="93" spans="2:57" s="112" customFormat="1" ht="15" customHeight="1" x14ac:dyDescent="0.25">
      <c r="B93" s="3"/>
      <c r="C93" s="3"/>
      <c r="D93" s="148" t="str">
        <f t="shared" si="9"/>
        <v>Investissement 9</v>
      </c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14">
        <f t="shared" si="10"/>
        <v>0</v>
      </c>
      <c r="Z93" s="126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</row>
    <row r="94" spans="2:57" s="112" customFormat="1" ht="15" customHeight="1" x14ac:dyDescent="0.25">
      <c r="B94" s="3"/>
      <c r="C94" s="3"/>
      <c r="D94" s="148" t="str">
        <f t="shared" si="9"/>
        <v>Investissement 10</v>
      </c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14">
        <f t="shared" si="10"/>
        <v>0</v>
      </c>
      <c r="Z94" s="126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</row>
    <row r="95" spans="2:57" s="63" customFormat="1" hidden="1" outlineLevel="1" x14ac:dyDescent="0.25">
      <c r="B95" s="18"/>
      <c r="C95" s="18"/>
      <c r="D95" s="148" t="str">
        <f t="shared" ref="D95:D122" si="11">+D36</f>
        <v>Investissement 11</v>
      </c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14">
        <f t="shared" si="10"/>
        <v>0</v>
      </c>
      <c r="Z95" s="18"/>
      <c r="AA95" s="18"/>
      <c r="AB95" s="144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</row>
    <row r="96" spans="2:57" s="63" customFormat="1" hidden="1" outlineLevel="1" x14ac:dyDescent="0.25">
      <c r="B96" s="18"/>
      <c r="C96" s="18"/>
      <c r="D96" s="148" t="str">
        <f t="shared" si="11"/>
        <v>Investissement 12</v>
      </c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14">
        <f t="shared" si="10"/>
        <v>0</v>
      </c>
      <c r="Z96" s="18"/>
      <c r="AA96" s="18"/>
      <c r="AB96" s="144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</row>
    <row r="97" spans="2:57" s="63" customFormat="1" hidden="1" outlineLevel="1" x14ac:dyDescent="0.25">
      <c r="B97" s="18"/>
      <c r="C97" s="18"/>
      <c r="D97" s="148" t="str">
        <f t="shared" si="11"/>
        <v>Investissement 13</v>
      </c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14">
        <f t="shared" si="10"/>
        <v>0</v>
      </c>
      <c r="Z97" s="18"/>
      <c r="AA97" s="18"/>
      <c r="AB97" s="144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</row>
    <row r="98" spans="2:57" s="63" customFormat="1" hidden="1" outlineLevel="1" x14ac:dyDescent="0.25">
      <c r="B98" s="18"/>
      <c r="C98" s="18"/>
      <c r="D98" s="148" t="str">
        <f t="shared" si="11"/>
        <v>Investissement 14</v>
      </c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14">
        <f t="shared" si="10"/>
        <v>0</v>
      </c>
      <c r="Z98" s="18"/>
      <c r="AA98" s="18"/>
      <c r="AB98" s="144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</row>
    <row r="99" spans="2:57" s="63" customFormat="1" hidden="1" outlineLevel="1" x14ac:dyDescent="0.25">
      <c r="B99" s="18"/>
      <c r="C99" s="18"/>
      <c r="D99" s="148" t="str">
        <f t="shared" si="11"/>
        <v>Investissement 15</v>
      </c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14">
        <f t="shared" si="10"/>
        <v>0</v>
      </c>
      <c r="Z99" s="18"/>
      <c r="AA99" s="18"/>
      <c r="AB99" s="144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</row>
    <row r="100" spans="2:57" s="63" customFormat="1" hidden="1" outlineLevel="1" x14ac:dyDescent="0.25">
      <c r="B100" s="18"/>
      <c r="C100" s="18"/>
      <c r="D100" s="148" t="str">
        <f t="shared" si="11"/>
        <v>Investissement 16</v>
      </c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14">
        <f t="shared" si="10"/>
        <v>0</v>
      </c>
      <c r="Z100" s="18"/>
      <c r="AA100" s="18"/>
      <c r="AB100" s="144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</row>
    <row r="101" spans="2:57" s="63" customFormat="1" hidden="1" outlineLevel="1" x14ac:dyDescent="0.25">
      <c r="B101" s="18"/>
      <c r="C101" s="18"/>
      <c r="D101" s="148" t="str">
        <f t="shared" si="11"/>
        <v>Investissement 17</v>
      </c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14">
        <f t="shared" si="10"/>
        <v>0</v>
      </c>
      <c r="Z101" s="18"/>
      <c r="AA101" s="18"/>
      <c r="AB101" s="144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</row>
    <row r="102" spans="2:57" s="63" customFormat="1" hidden="1" outlineLevel="1" x14ac:dyDescent="0.25">
      <c r="B102" s="18"/>
      <c r="C102" s="18"/>
      <c r="D102" s="148" t="str">
        <f t="shared" si="11"/>
        <v>Investissement 18</v>
      </c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14">
        <f t="shared" si="10"/>
        <v>0</v>
      </c>
      <c r="Z102" s="18"/>
      <c r="AA102" s="18"/>
      <c r="AB102" s="144"/>
      <c r="AC102" s="62"/>
      <c r="AD102" s="62"/>
      <c r="AE102" s="62"/>
      <c r="AF102" s="62"/>
      <c r="AG102" s="62"/>
      <c r="AH102" s="62"/>
      <c r="AI102" s="62"/>
      <c r="AJ102" s="62"/>
      <c r="AK102" s="62"/>
      <c r="AL102" s="62"/>
      <c r="AM102" s="62"/>
      <c r="AN102" s="62"/>
      <c r="AO102" s="62"/>
      <c r="AP102" s="62"/>
      <c r="AQ102" s="62"/>
      <c r="AR102" s="62"/>
      <c r="AS102" s="62"/>
      <c r="AT102" s="62"/>
      <c r="AU102" s="62"/>
      <c r="AV102" s="62"/>
      <c r="AW102" s="62"/>
      <c r="AX102" s="62"/>
      <c r="AY102" s="62"/>
      <c r="AZ102" s="62"/>
      <c r="BA102" s="62"/>
      <c r="BB102" s="62"/>
      <c r="BC102" s="62"/>
      <c r="BD102" s="62"/>
      <c r="BE102" s="62"/>
    </row>
    <row r="103" spans="2:57" s="63" customFormat="1" hidden="1" outlineLevel="1" x14ac:dyDescent="0.25">
      <c r="B103" s="18"/>
      <c r="C103" s="18"/>
      <c r="D103" s="148" t="str">
        <f t="shared" si="11"/>
        <v>Investissement 19</v>
      </c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14">
        <f t="shared" si="10"/>
        <v>0</v>
      </c>
      <c r="Z103" s="18"/>
      <c r="AA103" s="18"/>
      <c r="AB103" s="144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</row>
    <row r="104" spans="2:57" s="63" customFormat="1" hidden="1" outlineLevel="1" x14ac:dyDescent="0.25">
      <c r="B104" s="18"/>
      <c r="C104" s="18"/>
      <c r="D104" s="148" t="str">
        <f t="shared" si="11"/>
        <v>Investissement 20</v>
      </c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14">
        <f t="shared" si="10"/>
        <v>0</v>
      </c>
      <c r="Z104" s="18"/>
      <c r="AA104" s="18"/>
      <c r="AB104" s="144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  <c r="AX104" s="62"/>
      <c r="AY104" s="62"/>
      <c r="AZ104" s="62"/>
      <c r="BA104" s="62"/>
      <c r="BB104" s="62"/>
      <c r="BC104" s="62"/>
      <c r="BD104" s="62"/>
      <c r="BE104" s="62"/>
    </row>
    <row r="105" spans="2:57" s="63" customFormat="1" hidden="1" outlineLevel="1" x14ac:dyDescent="0.25">
      <c r="B105" s="18"/>
      <c r="C105" s="18"/>
      <c r="D105" s="148" t="str">
        <f t="shared" si="11"/>
        <v>Investissement 21</v>
      </c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14">
        <f t="shared" si="10"/>
        <v>0</v>
      </c>
      <c r="Z105" s="18"/>
      <c r="AA105" s="18"/>
      <c r="AB105" s="144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</row>
    <row r="106" spans="2:57" s="63" customFormat="1" hidden="1" outlineLevel="1" x14ac:dyDescent="0.25">
      <c r="B106" s="18"/>
      <c r="C106" s="18"/>
      <c r="D106" s="148" t="str">
        <f t="shared" si="11"/>
        <v>Investissement 22</v>
      </c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14">
        <f t="shared" si="10"/>
        <v>0</v>
      </c>
      <c r="Z106" s="18"/>
      <c r="AA106" s="18"/>
      <c r="AB106" s="144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</row>
    <row r="107" spans="2:57" s="63" customFormat="1" hidden="1" outlineLevel="1" x14ac:dyDescent="0.25">
      <c r="B107" s="18"/>
      <c r="C107" s="18"/>
      <c r="D107" s="148" t="str">
        <f t="shared" si="11"/>
        <v>Investissement 23</v>
      </c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14">
        <f t="shared" si="10"/>
        <v>0</v>
      </c>
      <c r="Z107" s="18"/>
      <c r="AA107" s="18"/>
      <c r="AB107" s="144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</row>
    <row r="108" spans="2:57" s="63" customFormat="1" hidden="1" outlineLevel="1" x14ac:dyDescent="0.25">
      <c r="B108" s="18"/>
      <c r="C108" s="18"/>
      <c r="D108" s="148" t="str">
        <f t="shared" si="11"/>
        <v>Investissement 24</v>
      </c>
      <c r="E108" s="159"/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14">
        <f t="shared" si="10"/>
        <v>0</v>
      </c>
      <c r="Z108" s="18"/>
      <c r="AA108" s="18"/>
      <c r="AB108" s="144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  <c r="AX108" s="62"/>
      <c r="AY108" s="62"/>
      <c r="AZ108" s="62"/>
      <c r="BA108" s="62"/>
      <c r="BB108" s="62"/>
      <c r="BC108" s="62"/>
      <c r="BD108" s="62"/>
      <c r="BE108" s="62"/>
    </row>
    <row r="109" spans="2:57" s="63" customFormat="1" hidden="1" outlineLevel="1" x14ac:dyDescent="0.25">
      <c r="B109" s="18"/>
      <c r="C109" s="18"/>
      <c r="D109" s="148" t="str">
        <f t="shared" si="11"/>
        <v>Investissement 25</v>
      </c>
      <c r="E109" s="159"/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14">
        <f t="shared" si="10"/>
        <v>0</v>
      </c>
      <c r="Z109" s="18"/>
      <c r="AA109" s="18"/>
      <c r="AB109" s="144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</row>
    <row r="110" spans="2:57" s="63" customFormat="1" hidden="1" outlineLevel="1" x14ac:dyDescent="0.25">
      <c r="B110" s="18"/>
      <c r="C110" s="18"/>
      <c r="D110" s="148" t="str">
        <f t="shared" si="11"/>
        <v>Investissement 26</v>
      </c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14">
        <f t="shared" si="10"/>
        <v>0</v>
      </c>
      <c r="Z110" s="18"/>
      <c r="AA110" s="18"/>
      <c r="AB110" s="144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</row>
    <row r="111" spans="2:57" s="63" customFormat="1" hidden="1" outlineLevel="1" x14ac:dyDescent="0.25">
      <c r="B111" s="18"/>
      <c r="C111" s="18"/>
      <c r="D111" s="148" t="str">
        <f t="shared" si="11"/>
        <v>Investissement 27</v>
      </c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14">
        <f t="shared" si="10"/>
        <v>0</v>
      </c>
      <c r="Z111" s="18"/>
      <c r="AA111" s="18"/>
      <c r="AB111" s="144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</row>
    <row r="112" spans="2:57" s="63" customFormat="1" hidden="1" outlineLevel="1" x14ac:dyDescent="0.25">
      <c r="B112" s="18"/>
      <c r="C112" s="18"/>
      <c r="D112" s="148" t="str">
        <f t="shared" si="11"/>
        <v>Investissement 28</v>
      </c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14">
        <f t="shared" si="10"/>
        <v>0</v>
      </c>
      <c r="Z112" s="18"/>
      <c r="AA112" s="18"/>
      <c r="AB112" s="144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</row>
    <row r="113" spans="2:57" s="63" customFormat="1" hidden="1" outlineLevel="1" x14ac:dyDescent="0.25">
      <c r="B113" s="18"/>
      <c r="C113" s="18"/>
      <c r="D113" s="148" t="str">
        <f t="shared" si="11"/>
        <v>Investissement 29</v>
      </c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14">
        <f t="shared" si="10"/>
        <v>0</v>
      </c>
      <c r="Z113" s="18"/>
      <c r="AA113" s="18"/>
      <c r="AB113" s="144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</row>
    <row r="114" spans="2:57" s="63" customFormat="1" hidden="1" outlineLevel="1" x14ac:dyDescent="0.25">
      <c r="B114" s="18"/>
      <c r="C114" s="18"/>
      <c r="D114" s="148" t="str">
        <f t="shared" si="11"/>
        <v>Investissement 30</v>
      </c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14">
        <f t="shared" si="10"/>
        <v>0</v>
      </c>
      <c r="Z114" s="18"/>
      <c r="AA114" s="18"/>
      <c r="AB114" s="144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</row>
    <row r="115" spans="2:57" s="63" customFormat="1" hidden="1" outlineLevel="1" x14ac:dyDescent="0.25">
      <c r="B115" s="18"/>
      <c r="C115" s="18"/>
      <c r="D115" s="148" t="str">
        <f t="shared" si="11"/>
        <v>Investissement 31</v>
      </c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14">
        <f t="shared" si="10"/>
        <v>0</v>
      </c>
      <c r="Z115" s="18"/>
      <c r="AA115" s="18"/>
      <c r="AB115" s="144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</row>
    <row r="116" spans="2:57" s="63" customFormat="1" hidden="1" outlineLevel="1" x14ac:dyDescent="0.25">
      <c r="B116" s="18"/>
      <c r="C116" s="18"/>
      <c r="D116" s="148" t="str">
        <f t="shared" si="11"/>
        <v>Investissement 32</v>
      </c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14">
        <f t="shared" si="10"/>
        <v>0</v>
      </c>
      <c r="Z116" s="18"/>
      <c r="AA116" s="18"/>
      <c r="AB116" s="144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</row>
    <row r="117" spans="2:57" s="63" customFormat="1" hidden="1" outlineLevel="1" x14ac:dyDescent="0.25">
      <c r="B117" s="18"/>
      <c r="C117" s="18"/>
      <c r="D117" s="148" t="str">
        <f t="shared" si="11"/>
        <v>Investissement 33</v>
      </c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14">
        <f t="shared" si="10"/>
        <v>0</v>
      </c>
      <c r="Z117" s="18"/>
      <c r="AA117" s="18"/>
      <c r="AB117" s="144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</row>
    <row r="118" spans="2:57" s="63" customFormat="1" hidden="1" outlineLevel="1" x14ac:dyDescent="0.25">
      <c r="B118" s="18"/>
      <c r="C118" s="18"/>
      <c r="D118" s="148" t="str">
        <f t="shared" si="11"/>
        <v>Investissement 34</v>
      </c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14">
        <f t="shared" si="10"/>
        <v>0</v>
      </c>
      <c r="Z118" s="18"/>
      <c r="AA118" s="18"/>
      <c r="AB118" s="144"/>
      <c r="AC118" s="62"/>
      <c r="AD118" s="62"/>
      <c r="AE118" s="62"/>
      <c r="AF118" s="62"/>
      <c r="AG118" s="62"/>
      <c r="AH118" s="62"/>
      <c r="AI118" s="62"/>
      <c r="AJ118" s="62"/>
      <c r="AK118" s="62"/>
      <c r="AL118" s="62"/>
      <c r="AM118" s="62"/>
      <c r="AN118" s="62"/>
      <c r="AO118" s="62"/>
      <c r="AP118" s="62"/>
      <c r="AQ118" s="62"/>
      <c r="AR118" s="62"/>
      <c r="AS118" s="62"/>
      <c r="AT118" s="62"/>
      <c r="AU118" s="62"/>
      <c r="AV118" s="62"/>
      <c r="AW118" s="62"/>
      <c r="AX118" s="62"/>
      <c r="AY118" s="62"/>
      <c r="AZ118" s="62"/>
      <c r="BA118" s="62"/>
      <c r="BB118" s="62"/>
      <c r="BC118" s="62"/>
      <c r="BD118" s="62"/>
      <c r="BE118" s="62"/>
    </row>
    <row r="119" spans="2:57" s="63" customFormat="1" hidden="1" outlineLevel="1" x14ac:dyDescent="0.25">
      <c r="B119" s="18"/>
      <c r="C119" s="18"/>
      <c r="D119" s="148" t="str">
        <f t="shared" si="11"/>
        <v>Investissement 35</v>
      </c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14">
        <f t="shared" si="10"/>
        <v>0</v>
      </c>
      <c r="Z119" s="18"/>
      <c r="AA119" s="18"/>
      <c r="AB119" s="144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</row>
    <row r="120" spans="2:57" s="63" customFormat="1" hidden="1" outlineLevel="1" x14ac:dyDescent="0.25">
      <c r="B120" s="18"/>
      <c r="C120" s="18"/>
      <c r="D120" s="148" t="str">
        <f t="shared" si="11"/>
        <v>Investissement 36</v>
      </c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14">
        <f t="shared" si="10"/>
        <v>0</v>
      </c>
      <c r="Z120" s="18"/>
      <c r="AA120" s="18"/>
      <c r="AB120" s="144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62"/>
      <c r="AS120" s="62"/>
      <c r="AT120" s="62"/>
      <c r="AU120" s="62"/>
      <c r="AV120" s="62"/>
      <c r="AW120" s="62"/>
      <c r="AX120" s="62"/>
      <c r="AY120" s="62"/>
      <c r="AZ120" s="62"/>
      <c r="BA120" s="62"/>
      <c r="BB120" s="62"/>
      <c r="BC120" s="62"/>
      <c r="BD120" s="62"/>
      <c r="BE120" s="62"/>
    </row>
    <row r="121" spans="2:57" s="63" customFormat="1" hidden="1" outlineLevel="1" x14ac:dyDescent="0.25">
      <c r="B121" s="18"/>
      <c r="C121" s="18"/>
      <c r="D121" s="148" t="str">
        <f t="shared" si="11"/>
        <v>Investissement 37</v>
      </c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14">
        <f t="shared" si="10"/>
        <v>0</v>
      </c>
      <c r="Z121" s="18"/>
      <c r="AA121" s="18"/>
      <c r="AB121" s="144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</row>
    <row r="122" spans="2:57" s="63" customFormat="1" hidden="1" outlineLevel="1" x14ac:dyDescent="0.25">
      <c r="B122" s="18"/>
      <c r="C122" s="18"/>
      <c r="D122" s="148" t="str">
        <f t="shared" si="11"/>
        <v>Investissement 38</v>
      </c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14">
        <f t="shared" si="10"/>
        <v>0</v>
      </c>
      <c r="Z122" s="18"/>
      <c r="AA122" s="18"/>
      <c r="AB122" s="144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  <c r="AT122" s="62"/>
      <c r="AU122" s="62"/>
      <c r="AV122" s="62"/>
      <c r="AW122" s="62"/>
      <c r="AX122" s="62"/>
      <c r="AY122" s="62"/>
      <c r="AZ122" s="62"/>
      <c r="BA122" s="62"/>
      <c r="BB122" s="62"/>
      <c r="BC122" s="62"/>
      <c r="BD122" s="62"/>
      <c r="BE122" s="62"/>
    </row>
    <row r="123" spans="2:57" s="63" customFormat="1" hidden="1" outlineLevel="1" x14ac:dyDescent="0.25">
      <c r="B123" s="18"/>
      <c r="C123" s="18"/>
      <c r="D123" s="148" t="str">
        <f>+D64</f>
        <v>Investissement 39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14">
        <f t="shared" si="10"/>
        <v>0</v>
      </c>
      <c r="Z123" s="18"/>
      <c r="AA123" s="18"/>
      <c r="AB123" s="144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</row>
    <row r="124" spans="2:57" s="63" customFormat="1" hidden="1" outlineLevel="1" x14ac:dyDescent="0.25">
      <c r="B124" s="18"/>
      <c r="C124" s="18"/>
      <c r="D124" s="148" t="str">
        <f>+D65</f>
        <v>Investissement 40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14">
        <f t="shared" si="10"/>
        <v>0</v>
      </c>
      <c r="Z124" s="18"/>
      <c r="AA124" s="18"/>
      <c r="AB124" s="144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62"/>
      <c r="AS124" s="62"/>
      <c r="AT124" s="62"/>
      <c r="AU124" s="62"/>
      <c r="AV124" s="62"/>
      <c r="AW124" s="62"/>
      <c r="AX124" s="62"/>
      <c r="AY124" s="62"/>
      <c r="AZ124" s="62"/>
      <c r="BA124" s="62"/>
      <c r="BB124" s="62"/>
      <c r="BC124" s="62"/>
      <c r="BD124" s="62"/>
      <c r="BE124" s="62"/>
    </row>
    <row r="125" spans="2:57" s="63" customFormat="1" ht="30" collapsed="1" x14ac:dyDescent="0.25">
      <c r="B125" s="18"/>
      <c r="C125" s="18"/>
      <c r="D125" s="260" t="s">
        <v>181</v>
      </c>
      <c r="E125" s="177">
        <f>+IF($Y$85&gt;0,E85/$Y$85*VLOOKUP($D$85,$D$26:$I$65,6,FALSE),0)+IF($Y$86&gt;0,E86/$Y$86*VLOOKUP($D$86,$D$26:$I$65,6,FALSE),0)+IF($Y$87&gt;0,E87/$Y$87*VLOOKUP($D$87,$D$26:$I$65,6,FALSE),0)+IF($Y$88&gt;0,E88/$Y$88*VLOOKUP($D$88,$D$26:$I$65,6,FALSE),0)+IF($Y$89&gt;0,E89/$Y$89*VLOOKUP($D$89,$D$26:$I$65,6,FALSE),0)+IF($Y$90&gt;0,E90/$Y$90*VLOOKUP($D$90,$D$26:$I$65,6,FALSE),0)+IF($Y$91&gt;0,E91/$Y$91*VLOOKUP($D$91,$D$26:$I$65,6,FALSE),0)+IF($Y$92&gt;0,E92/$Y$92*VLOOKUP($D$92,$D$26:$I$65,6,FALSE),0)+IF($Y$93&gt;0,E93/$Y$93*VLOOKUP($D$93,$D$26:$I$65,6,FALSE),0)+IF($Y$94&gt;0,E94/$Y$94*VLOOKUP($D$94,$D$26:$I$65,6,FALSE),0)+IF($Y$95&gt;0,E95/$Y$95*VLOOKUP($D$95,$D$26:$I$65,6,FALSE),0)+IF($Y$96&gt;0,E96/$Y$96*VLOOKUP($D$96,$D$26:$I$65,6,FALSE),0)+IF($Y$97&gt;0,E97/$Y$97*VLOOKUP($D$97,$D$26:$I$65,6,FALSE),0)+IF($Y$98&gt;0,E98/$Y$98*VLOOKUP($D$98,$D$26:$I$65,6,FALSE),0)+IF($Y$99&gt;0,E99/$Y$99*VLOOKUP($D$99,$D$26:$I$65,6,FALSE),0)+IF($Y$100&gt;0,E100/$Y$100*VLOOKUP($D$100,$D$26:$I$65,6,FALSE),0)+IF($Y$101&gt;0,E101/$Y$101*VLOOKUP($D$101,$D$26:$I$65,6,FALSE),0)+IF($Y$102&gt;0,E102/$Y$102*VLOOKUP($D$102,$D$26:$I$65,6,FALSE),0)+IF($Y$103&gt;0,E103/$Y$103*VLOOKUP($D$103,$D$26:$I$65,6,FALSE),0)+IF($Y$104&gt;0,E104/$Y$104*VLOOKUP($D$104,$D$26:$I$65,6,FALSE),0)+IF($Y$105&gt;0,E105/$Y$105*VLOOKUP($D$105,$D$26:$I$65,6,FALSE),0)+IF($Y$106&gt;0,E106/$Y$106*VLOOKUP($D$106,$D$26:$I$65,6,FALSE),0)+IF($Y$107&gt;0,E107/$Y$107*VLOOKUP($D$107,$D$26:$I$65,6,FALSE),0)+IF($Y$108&gt;0,E108/$Y$108*VLOOKUP($D$108,$D$26:$I$65,6,FALSE),0)+IF($Y$109&gt;0,E109/$Y$109*VLOOKUP($D$109,$D$26:$I$65,6,FALSE),0)+IF($Y$110&gt;0,E110/$Y$110*VLOOKUP($D$110,$D$26:$I$65,6,FALSE),0)+IF($Y$111&gt;0,E111/$Y$111*VLOOKUP($D$111,$D$26:$I$65,6,FALSE),0)+IF($Y$112&gt;0,E112/$Y$112*VLOOKUP($D$112,$D$26:$I$65,6,FALSE),0)+IF($Y$113&gt;0,E113/$Y$113*VLOOKUP($D$113,$D$26:$I$65,6,FALSE),0)+IF($Y$114&gt;0,E114/$Y$114*VLOOKUP($D$114,$D$26:$I$65,6,FALSE),0)+IF($Y$115&gt;0,E115/$Y$115*VLOOKUP($D$115,$D$26:$I$65,6,FALSE),0)+IF($Y$116&gt;0,E116/$Y$116*VLOOKUP($D$116,$D$26:$I$65,6,FALSE),0)+IF($Y$117&gt;0,E117/$Y$117*VLOOKUP($D$117,$D$26:$I$65,6,FALSE),0)+IF($Y$118&gt;0,E118/$Y$118*VLOOKUP($D$118,$D$26:$I$65,6,FALSE),0)+IF($Y$119&gt;0,E119/$Y$119*VLOOKUP($D$119,$D$26:$I$65,6,FALSE),0)+IF($Y$120&gt;0,E120/$Y$120*VLOOKUP($D$120,$D$26:$I$65,6,FALSE),0)+IF($Y$121&gt;0,E121/$Y$121*VLOOKUP($D$121,$D$26:$I$65,6,FALSE),0)+IF($Y$122&gt;0,E122/$Y$122*VLOOKUP($D$122,$D$26:$I$65,6,FALSE),0)+IF($Y$123&gt;0,E123/$Y$123*VLOOKUP($D$123,$D$26:$I$65,6,FALSE),0)+IF($Y$124&gt;0,E124/$Y$124*VLOOKUP($D$124,$D$26:$I$65,6,FALSE),0)</f>
        <v>0</v>
      </c>
      <c r="F125" s="177">
        <f t="shared" ref="F125:X125" si="12">+IF($Y$85&gt;0,F85/$Y$85*VLOOKUP($D$85,$D$26:$I$65,6,FALSE),0)+IF($Y$86&gt;0,F86/$Y$86*VLOOKUP($D$86,$D$26:$I$65,6,FALSE),0)+IF($Y$87&gt;0,F87/$Y$87*VLOOKUP($D$87,$D$26:$I$65,6,FALSE),0)+IF($Y$88&gt;0,F88/$Y$88*VLOOKUP($D$88,$D$26:$I$65,6,FALSE),0)+IF($Y$89&gt;0,F89/$Y$89*VLOOKUP($D$89,$D$26:$I$65,6,FALSE),0)+IF($Y$90&gt;0,F90/$Y$90*VLOOKUP($D$90,$D$26:$I$65,6,FALSE),0)+IF($Y$91&gt;0,F91/$Y$91*VLOOKUP($D$91,$D$26:$I$65,6,FALSE),0)+IF($Y$92&gt;0,F92/$Y$92*VLOOKUP($D$92,$D$26:$I$65,6,FALSE),0)+IF($Y$93&gt;0,F93/$Y$93*VLOOKUP($D$93,$D$26:$I$65,6,FALSE),0)+IF($Y$94&gt;0,F94/$Y$94*VLOOKUP($D$94,$D$26:$I$65,6,FALSE),0)+IF($Y$95&gt;0,F95/$Y$95*VLOOKUP($D$95,$D$26:$I$65,6,FALSE),0)+IF($Y$96&gt;0,F96/$Y$96*VLOOKUP($D$96,$D$26:$I$65,6,FALSE),0)+IF($Y$97&gt;0,F97/$Y$97*VLOOKUP($D$97,$D$26:$I$65,6,FALSE),0)+IF($Y$98&gt;0,F98/$Y$98*VLOOKUP($D$98,$D$26:$I$65,6,FALSE),0)+IF($Y$99&gt;0,F99/$Y$99*VLOOKUP($D$99,$D$26:$I$65,6,FALSE),0)+IF($Y$100&gt;0,F100/$Y$100*VLOOKUP($D$100,$D$26:$I$65,6,FALSE),0)+IF($Y$101&gt;0,F101/$Y$101*VLOOKUP($D$101,$D$26:$I$65,6,FALSE),0)+IF($Y$102&gt;0,F102/$Y$102*VLOOKUP($D$102,$D$26:$I$65,6,FALSE),0)+IF($Y$103&gt;0,F103/$Y$103*VLOOKUP($D$103,$D$26:$I$65,6,FALSE),0)+IF($Y$104&gt;0,F104/$Y$104*VLOOKUP($D$104,$D$26:$I$65,6,FALSE),0)+IF($Y$105&gt;0,F105/$Y$105*VLOOKUP($D$105,$D$26:$I$65,6,FALSE),0)+IF($Y$106&gt;0,F106/$Y$106*VLOOKUP($D$106,$D$26:$I$65,6,FALSE),0)+IF($Y$107&gt;0,F107/$Y$107*VLOOKUP($D$107,$D$26:$I$65,6,FALSE),0)+IF($Y$108&gt;0,F108/$Y$108*VLOOKUP($D$108,$D$26:$I$65,6,FALSE),0)+IF($Y$109&gt;0,F109/$Y$109*VLOOKUP($D$109,$D$26:$I$65,6,FALSE),0)+IF($Y$110&gt;0,F110/$Y$110*VLOOKUP($D$110,$D$26:$I$65,6,FALSE),0)+IF($Y$111&gt;0,F111/$Y$111*VLOOKUP($D$111,$D$26:$I$65,6,FALSE),0)+IF($Y$112&gt;0,F112/$Y$112*VLOOKUP($D$112,$D$26:$I$65,6,FALSE),0)+IF($Y$113&gt;0,F113/$Y$113*VLOOKUP($D$113,$D$26:$I$65,6,FALSE),0)+IF($Y$114&gt;0,F114/$Y$114*VLOOKUP($D$114,$D$26:$I$65,6,FALSE),0)+IF($Y$115&gt;0,F115/$Y$115*VLOOKUP($D$115,$D$26:$I$65,6,FALSE),0)+IF($Y$116&gt;0,F116/$Y$116*VLOOKUP($D$116,$D$26:$I$65,6,FALSE),0)+IF($Y$117&gt;0,F117/$Y$117*VLOOKUP($D$117,$D$26:$I$65,6,FALSE),0)+IF($Y$118&gt;0,F118/$Y$118*VLOOKUP($D$118,$D$26:$I$65,6,FALSE),0)+IF($Y$119&gt;0,F119/$Y$119*VLOOKUP($D$119,$D$26:$I$65,6,FALSE),0)+IF($Y$120&gt;0,F120/$Y$120*VLOOKUP($D$120,$D$26:$I$65,6,FALSE),0)+IF($Y$121&gt;0,F121/$Y$121*VLOOKUP($D$121,$D$26:$I$65,6,FALSE),0)+IF($Y$122&gt;0,F122/$Y$122*VLOOKUP($D$122,$D$26:$I$65,6,FALSE),0)+IF($Y$123&gt;0,F123/$Y$123*VLOOKUP($D$123,$D$26:$I$65,6,FALSE),0)+IF($Y$124&gt;0,F124/$Y$124*VLOOKUP($D$124,$D$26:$I$65,6,FALSE),0)</f>
        <v>0</v>
      </c>
      <c r="G125" s="177">
        <f t="shared" si="12"/>
        <v>0</v>
      </c>
      <c r="H125" s="177">
        <f t="shared" si="12"/>
        <v>0</v>
      </c>
      <c r="I125" s="177">
        <f t="shared" si="12"/>
        <v>0</v>
      </c>
      <c r="J125" s="177">
        <f t="shared" si="12"/>
        <v>0</v>
      </c>
      <c r="K125" s="177">
        <f t="shared" si="12"/>
        <v>0</v>
      </c>
      <c r="L125" s="177">
        <f t="shared" si="12"/>
        <v>0</v>
      </c>
      <c r="M125" s="177">
        <f t="shared" si="12"/>
        <v>0</v>
      </c>
      <c r="N125" s="177">
        <f t="shared" si="12"/>
        <v>0</v>
      </c>
      <c r="O125" s="177">
        <f t="shared" si="12"/>
        <v>0</v>
      </c>
      <c r="P125" s="177">
        <f t="shared" si="12"/>
        <v>0</v>
      </c>
      <c r="Q125" s="177">
        <f t="shared" si="12"/>
        <v>0</v>
      </c>
      <c r="R125" s="177">
        <f t="shared" si="12"/>
        <v>0</v>
      </c>
      <c r="S125" s="177">
        <f t="shared" si="12"/>
        <v>0</v>
      </c>
      <c r="T125" s="177">
        <f t="shared" si="12"/>
        <v>0</v>
      </c>
      <c r="U125" s="177">
        <f t="shared" si="12"/>
        <v>0</v>
      </c>
      <c r="V125" s="177">
        <f t="shared" si="12"/>
        <v>0</v>
      </c>
      <c r="W125" s="177">
        <f t="shared" si="12"/>
        <v>0</v>
      </c>
      <c r="X125" s="177">
        <f t="shared" si="12"/>
        <v>0</v>
      </c>
      <c r="Y125" s="49">
        <f>SUM(E125:X125)</f>
        <v>0</v>
      </c>
      <c r="Z125" s="176"/>
      <c r="AA125" s="18"/>
      <c r="AB125" s="144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</row>
    <row r="126" spans="2:57" s="63" customFormat="1" x14ac:dyDescent="0.25">
      <c r="B126" s="18"/>
      <c r="C126" s="18"/>
      <c r="D126" s="28"/>
      <c r="E126" s="34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176"/>
      <c r="AA126" s="18"/>
      <c r="AB126" s="144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62"/>
      <c r="AW126" s="62"/>
      <c r="AX126" s="62"/>
      <c r="AY126" s="62"/>
      <c r="AZ126" s="62"/>
      <c r="BA126" s="62"/>
      <c r="BB126" s="62"/>
      <c r="BC126" s="62"/>
      <c r="BD126" s="62"/>
      <c r="BE126" s="62"/>
    </row>
    <row r="127" spans="2:57" ht="30" x14ac:dyDescent="0.25">
      <c r="D127" s="254" t="s">
        <v>182</v>
      </c>
      <c r="E127" s="51" t="s">
        <v>97</v>
      </c>
      <c r="F127" s="51" t="s">
        <v>97</v>
      </c>
      <c r="G127" s="51" t="s">
        <v>97</v>
      </c>
      <c r="H127" s="51" t="s">
        <v>97</v>
      </c>
      <c r="I127" s="51" t="s">
        <v>97</v>
      </c>
      <c r="J127" s="51" t="s">
        <v>97</v>
      </c>
      <c r="K127" s="51" t="s">
        <v>97</v>
      </c>
      <c r="L127" s="51" t="s">
        <v>97</v>
      </c>
      <c r="M127" s="51" t="s">
        <v>97</v>
      </c>
      <c r="N127" s="51" t="s">
        <v>97</v>
      </c>
      <c r="O127" s="51" t="s">
        <v>97</v>
      </c>
      <c r="P127" s="51" t="s">
        <v>97</v>
      </c>
      <c r="Q127" s="51" t="s">
        <v>97</v>
      </c>
      <c r="R127" s="51" t="s">
        <v>97</v>
      </c>
      <c r="S127" s="51" t="s">
        <v>97</v>
      </c>
      <c r="T127" s="51" t="s">
        <v>97</v>
      </c>
      <c r="U127" s="51" t="s">
        <v>97</v>
      </c>
      <c r="V127" s="51" t="s">
        <v>97</v>
      </c>
      <c r="W127" s="51" t="s">
        <v>97</v>
      </c>
      <c r="X127" s="51" t="s">
        <v>97</v>
      </c>
      <c r="Y127" s="169"/>
      <c r="Z127" s="176"/>
      <c r="AA127" s="3"/>
      <c r="AB127" s="50"/>
      <c r="AX127" s="4"/>
      <c r="AY127" s="4"/>
      <c r="AZ127" s="4"/>
      <c r="BA127" s="4"/>
      <c r="BB127" s="4"/>
      <c r="BC127" s="4"/>
      <c r="BD127" s="4"/>
      <c r="BE127" s="4"/>
    </row>
    <row r="128" spans="2:57" s="112" customFormat="1" ht="15" customHeight="1" x14ac:dyDescent="0.25">
      <c r="B128" s="271" t="s">
        <v>80</v>
      </c>
      <c r="C128" s="3"/>
      <c r="D128" s="154" t="s">
        <v>5</v>
      </c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14">
        <f t="shared" ref="Y128:Y137" si="13">+SUM(E128:X128)</f>
        <v>0</v>
      </c>
      <c r="Z128" s="126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</row>
    <row r="129" spans="2:57" s="112" customFormat="1" ht="15" customHeight="1" x14ac:dyDescent="0.25">
      <c r="B129" s="272"/>
      <c r="C129" s="3"/>
      <c r="D129" s="154" t="s">
        <v>6</v>
      </c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14">
        <f t="shared" si="13"/>
        <v>0</v>
      </c>
      <c r="Z129" s="126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</row>
    <row r="130" spans="2:57" s="112" customFormat="1" ht="15" customHeight="1" x14ac:dyDescent="0.25">
      <c r="B130" s="272"/>
      <c r="C130" s="3"/>
      <c r="D130" s="154" t="s">
        <v>57</v>
      </c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14">
        <f t="shared" si="13"/>
        <v>0</v>
      </c>
      <c r="Z130" s="126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</row>
    <row r="131" spans="2:57" s="112" customFormat="1" ht="15" customHeight="1" x14ac:dyDescent="0.25">
      <c r="B131" s="272"/>
      <c r="C131" s="3"/>
      <c r="D131" s="154" t="s">
        <v>58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14">
        <f t="shared" si="13"/>
        <v>0</v>
      </c>
      <c r="Z131" s="126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</row>
    <row r="132" spans="2:57" s="112" customFormat="1" ht="15" customHeight="1" x14ac:dyDescent="0.25">
      <c r="B132" s="272"/>
      <c r="C132" s="3"/>
      <c r="D132" s="154" t="s">
        <v>59</v>
      </c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14">
        <f t="shared" si="13"/>
        <v>0</v>
      </c>
      <c r="Z132" s="126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</row>
    <row r="133" spans="2:57" s="112" customFormat="1" ht="15" hidden="1" customHeight="1" outlineLevel="1" x14ac:dyDescent="0.25">
      <c r="B133" s="272"/>
      <c r="C133" s="3"/>
      <c r="D133" s="154" t="s">
        <v>60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14">
        <f t="shared" si="13"/>
        <v>0</v>
      </c>
      <c r="Z133" s="126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</row>
    <row r="134" spans="2:57" s="112" customFormat="1" ht="15" hidden="1" customHeight="1" outlineLevel="1" x14ac:dyDescent="0.25">
      <c r="B134" s="272"/>
      <c r="C134" s="3"/>
      <c r="D134" s="154" t="s">
        <v>61</v>
      </c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14">
        <f t="shared" si="13"/>
        <v>0</v>
      </c>
      <c r="Z134" s="126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</row>
    <row r="135" spans="2:57" s="112" customFormat="1" ht="15" hidden="1" customHeight="1" outlineLevel="1" x14ac:dyDescent="0.25">
      <c r="B135" s="272"/>
      <c r="C135" s="3"/>
      <c r="D135" s="154" t="s">
        <v>62</v>
      </c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14">
        <f t="shared" si="13"/>
        <v>0</v>
      </c>
      <c r="Z135" s="126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</row>
    <row r="136" spans="2:57" s="112" customFormat="1" ht="15" hidden="1" customHeight="1" outlineLevel="1" x14ac:dyDescent="0.25">
      <c r="B136" s="272"/>
      <c r="C136" s="3"/>
      <c r="D136" s="154" t="s">
        <v>63</v>
      </c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14">
        <f t="shared" si="13"/>
        <v>0</v>
      </c>
      <c r="Z136" s="126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</row>
    <row r="137" spans="2:57" s="112" customFormat="1" ht="15" hidden="1" customHeight="1" outlineLevel="1" x14ac:dyDescent="0.25">
      <c r="B137" s="273"/>
      <c r="C137" s="3"/>
      <c r="D137" s="154" t="s">
        <v>64</v>
      </c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14">
        <f t="shared" si="13"/>
        <v>0</v>
      </c>
      <c r="Z137" s="126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</row>
    <row r="138" spans="2:57" ht="30" collapsed="1" x14ac:dyDescent="0.25">
      <c r="D138" s="260" t="s">
        <v>183</v>
      </c>
      <c r="E138" s="49">
        <f>+SUM(E128:E137)</f>
        <v>0</v>
      </c>
      <c r="F138" s="49">
        <f t="shared" ref="F138:X138" si="14">+SUM(F128:F137)</f>
        <v>0</v>
      </c>
      <c r="G138" s="49">
        <f t="shared" si="14"/>
        <v>0</v>
      </c>
      <c r="H138" s="49">
        <f t="shared" si="14"/>
        <v>0</v>
      </c>
      <c r="I138" s="49">
        <f t="shared" si="14"/>
        <v>0</v>
      </c>
      <c r="J138" s="49">
        <f t="shared" si="14"/>
        <v>0</v>
      </c>
      <c r="K138" s="49">
        <f t="shared" si="14"/>
        <v>0</v>
      </c>
      <c r="L138" s="49">
        <f t="shared" si="14"/>
        <v>0</v>
      </c>
      <c r="M138" s="49">
        <f t="shared" si="14"/>
        <v>0</v>
      </c>
      <c r="N138" s="49">
        <f t="shared" si="14"/>
        <v>0</v>
      </c>
      <c r="O138" s="49">
        <f t="shared" si="14"/>
        <v>0</v>
      </c>
      <c r="P138" s="49">
        <f t="shared" si="14"/>
        <v>0</v>
      </c>
      <c r="Q138" s="49">
        <f t="shared" si="14"/>
        <v>0</v>
      </c>
      <c r="R138" s="49">
        <f t="shared" si="14"/>
        <v>0</v>
      </c>
      <c r="S138" s="49">
        <f t="shared" si="14"/>
        <v>0</v>
      </c>
      <c r="T138" s="49">
        <f t="shared" si="14"/>
        <v>0</v>
      </c>
      <c r="U138" s="49">
        <f t="shared" si="14"/>
        <v>0</v>
      </c>
      <c r="V138" s="49">
        <f t="shared" si="14"/>
        <v>0</v>
      </c>
      <c r="W138" s="49">
        <f t="shared" si="14"/>
        <v>0</v>
      </c>
      <c r="X138" s="49">
        <f t="shared" si="14"/>
        <v>0</v>
      </c>
      <c r="Y138" s="14">
        <f>+SUM(E138:X138)</f>
        <v>0</v>
      </c>
      <c r="Z138" s="3"/>
      <c r="AA138" s="3"/>
      <c r="AB138" s="50"/>
      <c r="AX138" s="4"/>
      <c r="AY138" s="4"/>
      <c r="AZ138" s="4"/>
      <c r="BA138" s="4"/>
      <c r="BB138" s="4"/>
      <c r="BC138" s="4"/>
      <c r="BD138" s="4"/>
      <c r="BE138" s="4"/>
    </row>
    <row r="139" spans="2:57" s="63" customFormat="1" x14ac:dyDescent="0.25">
      <c r="B139" s="18"/>
      <c r="C139" s="18"/>
      <c r="D139" s="28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14"/>
      <c r="Z139" s="18"/>
      <c r="AA139" s="18"/>
      <c r="AB139" s="144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</row>
    <row r="140" spans="2:57" ht="30" x14ac:dyDescent="0.25">
      <c r="D140" s="244" t="s">
        <v>177</v>
      </c>
      <c r="E140" s="51" t="s">
        <v>97</v>
      </c>
      <c r="F140" s="51" t="s">
        <v>97</v>
      </c>
      <c r="G140" s="51" t="s">
        <v>97</v>
      </c>
      <c r="H140" s="51" t="s">
        <v>97</v>
      </c>
      <c r="I140" s="51" t="s">
        <v>97</v>
      </c>
      <c r="J140" s="51" t="s">
        <v>97</v>
      </c>
      <c r="K140" s="51" t="s">
        <v>97</v>
      </c>
      <c r="L140" s="51" t="s">
        <v>97</v>
      </c>
      <c r="M140" s="51" t="s">
        <v>97</v>
      </c>
      <c r="N140" s="51" t="s">
        <v>97</v>
      </c>
      <c r="O140" s="51" t="s">
        <v>97</v>
      </c>
      <c r="P140" s="51" t="s">
        <v>97</v>
      </c>
      <c r="Q140" s="51" t="s">
        <v>97</v>
      </c>
      <c r="R140" s="51" t="s">
        <v>97</v>
      </c>
      <c r="S140" s="51" t="s">
        <v>97</v>
      </c>
      <c r="T140" s="51" t="s">
        <v>97</v>
      </c>
      <c r="U140" s="51" t="s">
        <v>97</v>
      </c>
      <c r="V140" s="51" t="s">
        <v>97</v>
      </c>
      <c r="W140" s="51" t="s">
        <v>97</v>
      </c>
      <c r="X140" s="51" t="s">
        <v>97</v>
      </c>
      <c r="Y140" s="14"/>
      <c r="Z140" s="3"/>
      <c r="AA140" s="3"/>
      <c r="AB140" s="50"/>
      <c r="AX140" s="4"/>
      <c r="AY140" s="4"/>
      <c r="AZ140" s="4"/>
      <c r="BA140" s="4"/>
      <c r="BB140" s="4"/>
      <c r="BC140" s="4"/>
      <c r="BD140" s="4"/>
      <c r="BE140" s="4"/>
    </row>
    <row r="141" spans="2:57" s="112" customFormat="1" ht="15" customHeight="1" x14ac:dyDescent="0.25">
      <c r="B141" s="271" t="s">
        <v>80</v>
      </c>
      <c r="C141" s="3"/>
      <c r="D141" s="154" t="s">
        <v>14</v>
      </c>
      <c r="E141" s="159"/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14">
        <f t="shared" ref="Y141:Y151" si="15">+SUM(E141:X141)</f>
        <v>0</v>
      </c>
      <c r="Z141" s="126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</row>
    <row r="142" spans="2:57" s="112" customFormat="1" ht="15" customHeight="1" x14ac:dyDescent="0.25">
      <c r="B142" s="272"/>
      <c r="C142" s="3"/>
      <c r="D142" s="154" t="s">
        <v>15</v>
      </c>
      <c r="E142" s="159"/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14">
        <f t="shared" si="15"/>
        <v>0</v>
      </c>
      <c r="Z142" s="126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</row>
    <row r="143" spans="2:57" s="112" customFormat="1" ht="15" customHeight="1" x14ac:dyDescent="0.25">
      <c r="B143" s="272"/>
      <c r="C143" s="3"/>
      <c r="D143" s="154" t="s">
        <v>72</v>
      </c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14">
        <f t="shared" si="15"/>
        <v>0</v>
      </c>
      <c r="Z143" s="126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</row>
    <row r="144" spans="2:57" s="112" customFormat="1" ht="15" customHeight="1" x14ac:dyDescent="0.25">
      <c r="B144" s="272"/>
      <c r="C144" s="3"/>
      <c r="D144" s="154" t="s">
        <v>73</v>
      </c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14">
        <f t="shared" si="15"/>
        <v>0</v>
      </c>
      <c r="Z144" s="126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</row>
    <row r="145" spans="2:57" s="112" customFormat="1" ht="15" customHeight="1" x14ac:dyDescent="0.25">
      <c r="B145" s="272"/>
      <c r="C145" s="3"/>
      <c r="D145" s="154" t="s">
        <v>74</v>
      </c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14">
        <f t="shared" si="15"/>
        <v>0</v>
      </c>
      <c r="Z145" s="126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</row>
    <row r="146" spans="2:57" s="112" customFormat="1" ht="15" hidden="1" customHeight="1" outlineLevel="1" x14ac:dyDescent="0.25">
      <c r="B146" s="272"/>
      <c r="C146" s="3"/>
      <c r="D146" s="154" t="s">
        <v>75</v>
      </c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14">
        <f t="shared" si="15"/>
        <v>0</v>
      </c>
      <c r="Z146" s="126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</row>
    <row r="147" spans="2:57" s="112" customFormat="1" ht="15" hidden="1" customHeight="1" outlineLevel="1" x14ac:dyDescent="0.25">
      <c r="B147" s="272"/>
      <c r="C147" s="3"/>
      <c r="D147" s="154" t="s">
        <v>76</v>
      </c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14">
        <f t="shared" si="15"/>
        <v>0</v>
      </c>
      <c r="Z147" s="126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</row>
    <row r="148" spans="2:57" s="112" customFormat="1" ht="15" hidden="1" customHeight="1" outlineLevel="1" x14ac:dyDescent="0.25">
      <c r="B148" s="272"/>
      <c r="C148" s="3"/>
      <c r="D148" s="154" t="s">
        <v>77</v>
      </c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14">
        <f t="shared" si="15"/>
        <v>0</v>
      </c>
      <c r="Z148" s="126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</row>
    <row r="149" spans="2:57" s="112" customFormat="1" ht="15" hidden="1" customHeight="1" outlineLevel="1" x14ac:dyDescent="0.25">
      <c r="B149" s="272"/>
      <c r="C149" s="3"/>
      <c r="D149" s="154" t="s">
        <v>78</v>
      </c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14">
        <f t="shared" si="15"/>
        <v>0</v>
      </c>
      <c r="Z149" s="126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</row>
    <row r="150" spans="2:57" s="112" customFormat="1" ht="15" hidden="1" customHeight="1" outlineLevel="1" x14ac:dyDescent="0.25">
      <c r="B150" s="273"/>
      <c r="C150" s="3"/>
      <c r="D150" s="154" t="s">
        <v>79</v>
      </c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14">
        <f t="shared" si="15"/>
        <v>0</v>
      </c>
      <c r="Z150" s="126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</row>
    <row r="151" spans="2:57" ht="15.75" collapsed="1" thickBot="1" x14ac:dyDescent="0.3">
      <c r="D151" s="30" t="s">
        <v>70</v>
      </c>
      <c r="E151" s="142">
        <f>+SUM(E141:E150)</f>
        <v>0</v>
      </c>
      <c r="F151" s="142">
        <f t="shared" ref="F151:X151" si="16">+SUM(F141:F150)</f>
        <v>0</v>
      </c>
      <c r="G151" s="142">
        <f t="shared" si="16"/>
        <v>0</v>
      </c>
      <c r="H151" s="142">
        <f t="shared" si="16"/>
        <v>0</v>
      </c>
      <c r="I151" s="142">
        <f t="shared" si="16"/>
        <v>0</v>
      </c>
      <c r="J151" s="142">
        <f t="shared" si="16"/>
        <v>0</v>
      </c>
      <c r="K151" s="142">
        <f t="shared" si="16"/>
        <v>0</v>
      </c>
      <c r="L151" s="142">
        <f t="shared" si="16"/>
        <v>0</v>
      </c>
      <c r="M151" s="142">
        <f t="shared" si="16"/>
        <v>0</v>
      </c>
      <c r="N151" s="142">
        <f t="shared" si="16"/>
        <v>0</v>
      </c>
      <c r="O151" s="142">
        <f t="shared" si="16"/>
        <v>0</v>
      </c>
      <c r="P151" s="142">
        <f t="shared" si="16"/>
        <v>0</v>
      </c>
      <c r="Q151" s="142">
        <f t="shared" si="16"/>
        <v>0</v>
      </c>
      <c r="R151" s="142">
        <f t="shared" si="16"/>
        <v>0</v>
      </c>
      <c r="S151" s="142">
        <f t="shared" si="16"/>
        <v>0</v>
      </c>
      <c r="T151" s="142">
        <f t="shared" si="16"/>
        <v>0</v>
      </c>
      <c r="U151" s="142">
        <f t="shared" si="16"/>
        <v>0</v>
      </c>
      <c r="V151" s="142">
        <f t="shared" si="16"/>
        <v>0</v>
      </c>
      <c r="W151" s="142">
        <f t="shared" si="16"/>
        <v>0</v>
      </c>
      <c r="X151" s="142">
        <f t="shared" si="16"/>
        <v>0</v>
      </c>
      <c r="Y151" s="149">
        <f t="shared" si="15"/>
        <v>0</v>
      </c>
      <c r="Z151" s="3"/>
      <c r="AA151" s="3"/>
      <c r="AB151" s="50"/>
      <c r="AX151" s="4"/>
      <c r="AY151" s="4"/>
      <c r="AZ151" s="4"/>
      <c r="BA151" s="4"/>
      <c r="BB151" s="4"/>
      <c r="BC151" s="4"/>
      <c r="BD151" s="4"/>
      <c r="BE151" s="4"/>
    </row>
    <row r="152" spans="2:57" ht="15.75" thickBot="1" x14ac:dyDescent="0.3">
      <c r="D152" s="34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169"/>
      <c r="Z152" s="3"/>
      <c r="AA152" s="3"/>
      <c r="AB152" s="50"/>
      <c r="AX152" s="4"/>
      <c r="AY152" s="4"/>
      <c r="AZ152" s="4"/>
      <c r="BA152" s="4"/>
      <c r="BB152" s="4"/>
      <c r="BC152" s="4"/>
      <c r="BD152" s="4"/>
      <c r="BE152" s="4"/>
    </row>
    <row r="153" spans="2:57" s="4" customFormat="1" ht="15.75" thickBot="1" x14ac:dyDescent="0.3">
      <c r="B153" s="3"/>
      <c r="C153" s="3"/>
      <c r="D153" s="165" t="s">
        <v>102</v>
      </c>
      <c r="E153" s="170">
        <f t="shared" ref="E153:X153" si="17">SUM(E82,E125,E138,E151)</f>
        <v>0</v>
      </c>
      <c r="F153" s="170">
        <f t="shared" si="17"/>
        <v>0</v>
      </c>
      <c r="G153" s="170">
        <f t="shared" si="17"/>
        <v>0</v>
      </c>
      <c r="H153" s="170">
        <f t="shared" si="17"/>
        <v>0</v>
      </c>
      <c r="I153" s="170">
        <f t="shared" si="17"/>
        <v>0</v>
      </c>
      <c r="J153" s="170">
        <f t="shared" si="17"/>
        <v>0</v>
      </c>
      <c r="K153" s="170">
        <f t="shared" si="17"/>
        <v>0</v>
      </c>
      <c r="L153" s="170">
        <f t="shared" si="17"/>
        <v>0</v>
      </c>
      <c r="M153" s="170">
        <f t="shared" si="17"/>
        <v>0</v>
      </c>
      <c r="N153" s="170">
        <f t="shared" si="17"/>
        <v>0</v>
      </c>
      <c r="O153" s="170">
        <f t="shared" si="17"/>
        <v>0</v>
      </c>
      <c r="P153" s="170">
        <f t="shared" si="17"/>
        <v>0</v>
      </c>
      <c r="Q153" s="170">
        <f t="shared" si="17"/>
        <v>0</v>
      </c>
      <c r="R153" s="170">
        <f t="shared" si="17"/>
        <v>0</v>
      </c>
      <c r="S153" s="170">
        <f t="shared" si="17"/>
        <v>0</v>
      </c>
      <c r="T153" s="170">
        <f t="shared" si="17"/>
        <v>0</v>
      </c>
      <c r="U153" s="170">
        <f t="shared" si="17"/>
        <v>0</v>
      </c>
      <c r="V153" s="170">
        <f t="shared" si="17"/>
        <v>0</v>
      </c>
      <c r="W153" s="170">
        <f t="shared" si="17"/>
        <v>0</v>
      </c>
      <c r="X153" s="170">
        <f t="shared" si="17"/>
        <v>0</v>
      </c>
      <c r="Y153" s="171">
        <f>SUM(E153:X153)</f>
        <v>0</v>
      </c>
      <c r="Z153" s="54"/>
      <c r="AA153" s="54"/>
      <c r="AB153" s="54"/>
      <c r="AC153" s="54"/>
      <c r="AD153" s="54"/>
      <c r="AE153" s="54"/>
      <c r="AF153" s="27"/>
      <c r="AG153" s="27"/>
      <c r="AH153" s="3"/>
      <c r="AI153" s="3"/>
    </row>
    <row r="154" spans="2:57" s="4" customFormat="1" ht="15.75" thickBot="1" x14ac:dyDescent="0.3">
      <c r="B154" s="3"/>
      <c r="C154" s="3"/>
      <c r="D154" s="19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27"/>
      <c r="AG154" s="27"/>
      <c r="AH154" s="3"/>
      <c r="AI154" s="3"/>
    </row>
    <row r="155" spans="2:57" ht="30.75" thickBot="1" x14ac:dyDescent="0.3">
      <c r="D155" s="66" t="s">
        <v>94</v>
      </c>
      <c r="E155" s="67" t="s">
        <v>10</v>
      </c>
      <c r="F155" s="68" t="s">
        <v>87</v>
      </c>
      <c r="G155" s="69" t="s">
        <v>9</v>
      </c>
      <c r="H155" s="70" t="s">
        <v>13</v>
      </c>
      <c r="I155" s="18"/>
      <c r="J155" s="327" t="s">
        <v>99</v>
      </c>
      <c r="K155" s="328"/>
      <c r="L155" s="328"/>
      <c r="M155" s="328"/>
      <c r="N155" s="166"/>
      <c r="O155" s="62"/>
      <c r="P155" s="62"/>
      <c r="Q155" s="62"/>
      <c r="R155" s="62"/>
      <c r="S155" s="62"/>
      <c r="T155" s="62"/>
      <c r="U155" s="62"/>
      <c r="V155" s="62"/>
      <c r="W155" s="62"/>
    </row>
    <row r="156" spans="2:57" s="41" customFormat="1" ht="19.5" customHeight="1" x14ac:dyDescent="0.25">
      <c r="B156" s="36"/>
      <c r="C156" s="36"/>
      <c r="D156" s="133" t="s">
        <v>89</v>
      </c>
      <c r="E156" s="72">
        <f>+SUMIFS(D82:X82,D69:X69,"Recherche Industrielle")</f>
        <v>0</v>
      </c>
      <c r="F156" s="72">
        <f>+SUMIFS(E82:X82,E69:X69,"Développement Expérimental")</f>
        <v>0</v>
      </c>
      <c r="G156" s="73">
        <f>E156+F156</f>
        <v>0</v>
      </c>
      <c r="H156" s="130" t="str">
        <f t="shared" ref="H156:H161" si="18">IF($G$161=0,"-",G156/$G$161)</f>
        <v>-</v>
      </c>
      <c r="I156" s="131"/>
      <c r="J156" s="329" t="s">
        <v>100</v>
      </c>
      <c r="K156" s="330"/>
      <c r="L156" s="172" t="str">
        <f>IF(OR(G22=0,Y82=0,G156=0),"-",IF(G22=Y82,IF(Y82=G156,"OK","Pas OK"),"Pas OK"))</f>
        <v>-</v>
      </c>
      <c r="M156" s="331" t="str">
        <f>IF(L156="Pas OK","Corriger!","-")</f>
        <v>-</v>
      </c>
      <c r="N156" s="332"/>
      <c r="O156" s="132"/>
      <c r="P156" s="132"/>
      <c r="Q156" s="132"/>
      <c r="R156" s="132"/>
      <c r="S156" s="132"/>
      <c r="T156" s="132"/>
      <c r="U156" s="132"/>
      <c r="V156" s="132"/>
      <c r="W156" s="132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</row>
    <row r="157" spans="2:57" s="41" customFormat="1" x14ac:dyDescent="0.25">
      <c r="B157" s="36"/>
      <c r="C157" s="36"/>
      <c r="D157" s="133" t="s">
        <v>90</v>
      </c>
      <c r="E157" s="72">
        <f>+E156*20%</f>
        <v>0</v>
      </c>
      <c r="F157" s="72">
        <f>+F156*20%</f>
        <v>0</v>
      </c>
      <c r="G157" s="73">
        <f>E157+F157</f>
        <v>0</v>
      </c>
      <c r="H157" s="130" t="str">
        <f t="shared" si="18"/>
        <v>-</v>
      </c>
      <c r="I157" s="131"/>
      <c r="J157" s="333" t="s">
        <v>186</v>
      </c>
      <c r="K157" s="334"/>
      <c r="L157" s="173" t="str">
        <f>IF(OR(I66=Y125,Y125+Y138=G159),"-","pas Ok")</f>
        <v>-</v>
      </c>
      <c r="M157" s="335" t="str">
        <f t="shared" ref="M157" si="19">IF(L157="Pas OK","Corriger!","-")</f>
        <v>-</v>
      </c>
      <c r="N157" s="336"/>
      <c r="O157" s="132"/>
      <c r="P157" s="132"/>
      <c r="Q157" s="132"/>
      <c r="R157" s="132"/>
      <c r="S157" s="132"/>
      <c r="T157" s="132"/>
      <c r="U157" s="132"/>
      <c r="V157" s="132"/>
      <c r="W157" s="132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</row>
    <row r="158" spans="2:57" ht="15.75" thickBot="1" x14ac:dyDescent="0.3">
      <c r="D158" s="75" t="s">
        <v>138</v>
      </c>
      <c r="E158" s="72">
        <f>25%*(E156+E157)</f>
        <v>0</v>
      </c>
      <c r="F158" s="72">
        <f>25%*(F156+F157)</f>
        <v>0</v>
      </c>
      <c r="G158" s="73">
        <f t="shared" ref="G158" si="20">E158+F158</f>
        <v>0</v>
      </c>
      <c r="H158" s="74" t="str">
        <f t="shared" si="18"/>
        <v>-</v>
      </c>
      <c r="I158" s="18"/>
      <c r="J158" s="323" t="s">
        <v>101</v>
      </c>
      <c r="K158" s="324"/>
      <c r="L158" s="174" t="str">
        <f>IF(OR(Y151=0,G160=0),"-",IF(Y151=G160,"OK","Pas OK"))</f>
        <v>-</v>
      </c>
      <c r="M158" s="325" t="str">
        <f>IF(L158="Pas OK","Corriger!","-")</f>
        <v>-</v>
      </c>
      <c r="N158" s="326"/>
      <c r="O158" s="62"/>
      <c r="P158" s="62"/>
      <c r="Q158" s="62"/>
      <c r="R158" s="62"/>
      <c r="S158" s="62"/>
      <c r="T158" s="62"/>
      <c r="U158" s="62"/>
      <c r="V158" s="62"/>
      <c r="W158" s="62"/>
    </row>
    <row r="159" spans="2:57" x14ac:dyDescent="0.25">
      <c r="D159" s="264" t="s">
        <v>184</v>
      </c>
      <c r="E159" s="72">
        <f>+SUMIFS(E125:X125,E69:X69,"Recherche Industrielle")+SUMIFS(E138:X138,E69:X69,"Recherche Industrielle")</f>
        <v>0</v>
      </c>
      <c r="F159" s="72">
        <f>+SUMIFS(E125:X125,E69:X69,"Développement Expérimental")+SUMIFS(E138:X138,E69:X69,"Développement Expérimental")</f>
        <v>0</v>
      </c>
      <c r="G159" s="73">
        <f>E159+F159</f>
        <v>0</v>
      </c>
      <c r="H159" s="74" t="str">
        <f t="shared" si="18"/>
        <v>-</v>
      </c>
      <c r="I159" s="18"/>
      <c r="O159" s="62"/>
      <c r="P159" s="62"/>
      <c r="Q159" s="62"/>
      <c r="R159" s="62"/>
      <c r="S159" s="62"/>
      <c r="T159" s="62"/>
      <c r="U159" s="62"/>
      <c r="V159" s="62"/>
      <c r="W159" s="62"/>
    </row>
    <row r="160" spans="2:57" ht="15.75" thickBot="1" x14ac:dyDescent="0.3">
      <c r="D160" s="75" t="s">
        <v>139</v>
      </c>
      <c r="E160" s="72">
        <f>+SUMIFS(E151:X151,E69:X69,"Recherche Industrielle")</f>
        <v>0</v>
      </c>
      <c r="F160" s="72">
        <f>+SUMIFS(E151:X151,E69:X69,"Développement Expérimental")</f>
        <v>0</v>
      </c>
      <c r="G160" s="73">
        <f>E160+F160</f>
        <v>0</v>
      </c>
      <c r="H160" s="74" t="str">
        <f t="shared" si="18"/>
        <v>-</v>
      </c>
      <c r="I160" s="3"/>
      <c r="J160" s="3"/>
      <c r="M160" s="3"/>
      <c r="N160" s="3"/>
      <c r="O160" s="18"/>
      <c r="P160" s="18"/>
      <c r="Q160" s="18"/>
      <c r="R160" s="18"/>
      <c r="S160" s="18"/>
      <c r="T160" s="18"/>
      <c r="U160" s="18"/>
      <c r="V160" s="18"/>
      <c r="W160" s="18"/>
    </row>
    <row r="161" spans="2:34" ht="15.75" thickBot="1" x14ac:dyDescent="0.3">
      <c r="D161" s="90" t="s">
        <v>9</v>
      </c>
      <c r="E161" s="162">
        <f>SUM(E156:E160)</f>
        <v>0</v>
      </c>
      <c r="F161" s="162">
        <f>SUM(F156:F160)</f>
        <v>0</v>
      </c>
      <c r="G161" s="163">
        <f>E161+F161</f>
        <v>0</v>
      </c>
      <c r="H161" s="93" t="str">
        <f t="shared" si="18"/>
        <v>-</v>
      </c>
      <c r="I161" s="18"/>
      <c r="J161" s="18"/>
      <c r="K161" s="18"/>
      <c r="L161" s="62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</row>
    <row r="162" spans="2:34" s="4" customFormat="1" x14ac:dyDescent="0.25">
      <c r="B162" s="18"/>
      <c r="C162" s="18"/>
      <c r="D162" s="319" t="s">
        <v>142</v>
      </c>
      <c r="E162" s="319"/>
      <c r="F162" s="319"/>
      <c r="G162" s="319"/>
      <c r="H162" s="319"/>
      <c r="I162" s="18"/>
      <c r="J162" s="18"/>
      <c r="K162" s="18"/>
    </row>
    <row r="163" spans="2:34" s="4" customFormat="1" ht="30" customHeight="1" x14ac:dyDescent="0.25">
      <c r="B163" s="18"/>
      <c r="C163" s="18"/>
      <c r="D163" s="319"/>
      <c r="E163" s="319"/>
      <c r="F163" s="319"/>
      <c r="G163" s="319"/>
      <c r="H163" s="319"/>
      <c r="I163" s="18"/>
      <c r="J163" s="18"/>
      <c r="K163" s="18"/>
    </row>
    <row r="164" spans="2:34" s="4" customFormat="1" x14ac:dyDescent="0.25">
      <c r="B164" s="18"/>
      <c r="C164" s="18"/>
      <c r="D164" s="21"/>
      <c r="E164" s="102"/>
      <c r="F164" s="18"/>
      <c r="G164" s="18"/>
      <c r="H164" s="18"/>
      <c r="I164" s="18"/>
      <c r="J164" s="18"/>
      <c r="K164" s="18"/>
    </row>
    <row r="165" spans="2:34" s="4" customFormat="1" x14ac:dyDescent="0.25">
      <c r="B165" s="18"/>
      <c r="C165" s="18"/>
      <c r="D165" s="21"/>
      <c r="E165" s="102"/>
      <c r="F165" s="18"/>
      <c r="G165" s="18"/>
      <c r="H165" s="18"/>
      <c r="I165" s="18"/>
      <c r="J165" s="18"/>
      <c r="K165" s="18"/>
    </row>
    <row r="166" spans="2:34" s="4" customFormat="1" x14ac:dyDescent="0.25">
      <c r="B166" s="18"/>
      <c r="C166" s="18"/>
      <c r="D166" s="34"/>
      <c r="E166" s="104"/>
      <c r="F166" s="18"/>
      <c r="G166" s="18"/>
      <c r="H166" s="18"/>
      <c r="I166" s="18"/>
      <c r="J166" s="18"/>
      <c r="K166" s="18"/>
    </row>
    <row r="167" spans="2:34" s="4" customFormat="1" x14ac:dyDescent="0.25">
      <c r="B167" s="18"/>
      <c r="C167" s="18"/>
      <c r="D167" s="21"/>
      <c r="E167" s="21"/>
      <c r="F167" s="18"/>
      <c r="G167" s="18"/>
      <c r="H167" s="18"/>
      <c r="I167" s="18"/>
      <c r="J167" s="18"/>
      <c r="K167" s="18"/>
    </row>
    <row r="168" spans="2:34" s="4" customFormat="1" x14ac:dyDescent="0.25">
      <c r="B168" s="18"/>
      <c r="C168" s="18"/>
      <c r="D168" s="18"/>
      <c r="E168" s="18"/>
      <c r="F168" s="18"/>
      <c r="G168" s="18"/>
      <c r="H168" s="18"/>
      <c r="I168" s="18"/>
      <c r="J168" s="18"/>
      <c r="K168" s="18"/>
    </row>
    <row r="169" spans="2:34" s="4" customFormat="1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2:34" s="4" customFormat="1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2:34" s="4" customFormat="1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2:34" s="4" customFormat="1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2:34" s="4" customFormat="1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2:34" s="4" customFormat="1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2:34" s="4" customFormat="1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2:34" s="4" customFormat="1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2:11" s="4" customFormat="1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2:11" s="4" customFormat="1" x14ac:dyDescent="0.25"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2:11" s="4" customFormat="1" x14ac:dyDescent="0.25"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2:11" s="4" customFormat="1" x14ac:dyDescent="0.25"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2:11" s="4" customFormat="1" x14ac:dyDescent="0.25"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2:11" s="4" customFormat="1" x14ac:dyDescent="0.25"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2:11" s="4" customFormat="1" x14ac:dyDescent="0.25"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2:11" s="4" customFormat="1" x14ac:dyDescent="0.25"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2:11" s="4" customFormat="1" x14ac:dyDescent="0.25"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2:11" s="4" customFormat="1" x14ac:dyDescent="0.25"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2:11" s="4" customFormat="1" x14ac:dyDescent="0.25"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2:11" s="4" customFormat="1" x14ac:dyDescent="0.25"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2:11" s="4" customFormat="1" x14ac:dyDescent="0.25"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2:11" s="4" customFormat="1" x14ac:dyDescent="0.25"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2:11" s="4" customFormat="1" x14ac:dyDescent="0.25"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2:11" s="4" customFormat="1" x14ac:dyDescent="0.25"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2:11" s="4" customFormat="1" x14ac:dyDescent="0.25"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2:11" s="4" customFormat="1" x14ac:dyDescent="0.25"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2:11" s="4" customFormat="1" x14ac:dyDescent="0.25"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2:11" s="4" customFormat="1" x14ac:dyDescent="0.25"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2:11" s="4" customFormat="1" x14ac:dyDescent="0.25">
      <c r="B197" s="3"/>
      <c r="C197" s="3"/>
      <c r="D197" s="3"/>
      <c r="E197" s="3"/>
      <c r="F197" s="3"/>
      <c r="G197" s="3"/>
      <c r="H197" s="3"/>
      <c r="I197" s="3"/>
      <c r="J197" s="3"/>
      <c r="K197" s="3"/>
    </row>
  </sheetData>
  <sheetProtection insertRows="0" deleteRows="0" selectLockedCells="1"/>
  <mergeCells count="18">
    <mergeCell ref="D2:G3"/>
    <mergeCell ref="D5:G5"/>
    <mergeCell ref="I6:J6"/>
    <mergeCell ref="I2:J5"/>
    <mergeCell ref="E7:G7"/>
    <mergeCell ref="E8:G8"/>
    <mergeCell ref="J158:K158"/>
    <mergeCell ref="M158:N158"/>
    <mergeCell ref="J155:M155"/>
    <mergeCell ref="J156:K156"/>
    <mergeCell ref="M156:N156"/>
    <mergeCell ref="J157:K157"/>
    <mergeCell ref="M157:N157"/>
    <mergeCell ref="D162:H163"/>
    <mergeCell ref="B128:B137"/>
    <mergeCell ref="B141:B150"/>
    <mergeCell ref="B12:B21"/>
    <mergeCell ref="B26:B35"/>
  </mergeCells>
  <conditionalFormatting sqref="J157:K157">
    <cfRule type="expression" dxfId="86" priority="7">
      <formula>$L$157="Pas OK"</formula>
    </cfRule>
    <cfRule type="expression" dxfId="85" priority="8">
      <formula>$L$157="OK"</formula>
    </cfRule>
    <cfRule type="expression" priority="11">
      <formula>$L$157="OK"</formula>
    </cfRule>
    <cfRule type="expression" dxfId="84" priority="12">
      <formula>$L$157="OK"</formula>
    </cfRule>
    <cfRule type="expression" dxfId="83" priority="16">
      <formula>$M$155="OK"</formula>
    </cfRule>
  </conditionalFormatting>
  <conditionalFormatting sqref="J156:K156">
    <cfRule type="expression" dxfId="82" priority="9">
      <formula>$L$156="Pas OK"</formula>
    </cfRule>
    <cfRule type="expression" dxfId="81" priority="10">
      <formula>$L$156="OK"</formula>
    </cfRule>
  </conditionalFormatting>
  <conditionalFormatting sqref="J158:K158">
    <cfRule type="expression" dxfId="80" priority="87">
      <formula>$L$158="Pas OK"</formula>
    </cfRule>
    <cfRule type="expression" dxfId="79" priority="88">
      <formula>$L$158="OK"</formula>
    </cfRule>
    <cfRule type="expression" dxfId="78" priority="89">
      <formula>$M$157="OK"</formula>
    </cfRule>
  </conditionalFormatting>
  <dataValidations count="1">
    <dataValidation type="list" allowBlank="1" showInputMessage="1" showErrorMessage="1" sqref="E69:X69">
      <formula1>"Recherche Industrielle, Développement Expérimental"</formula1>
    </dataValidation>
  </dataValidations>
  <printOptions horizontalCentered="1" verticalCentered="1"/>
  <pageMargins left="0.31496062992125984" right="0.31496062992125984" top="0.55118110236220474" bottom="0" header="0.31496062992125984" footer="0.31496062992125984"/>
  <pageSetup paperSize="8" scale="57" orientation="landscape" r:id="rId1"/>
  <ignoredErrors>
    <ignoredError sqref="D9:N21 D23:N23 D22:G22 H22:N22 D7:E7 H7:N7 D8:E8 H8:N8 D26:N65 E24:F24 J24:N24 D25:G25 I25:N25 D141:N156 E140:N140 D85:N124 E84:N84 D126:N126 E125:N125 D128:N137 E127:N127 D139:N139 E138:N138 D160:N163 G159:I159 D158:I158 D157:I157 K157 M157:N157 D67:N83 E66:N66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/>
    <pageSetUpPr fitToPage="1"/>
  </sheetPr>
  <dimension ref="A1:BG68"/>
  <sheetViews>
    <sheetView showGridLines="0" topLeftCell="A4" zoomScaleNormal="100" zoomScaleSheetLayoutView="80" workbookViewId="0">
      <pane ySplit="10" topLeftCell="A17" activePane="bottomLeft" state="frozen"/>
      <selection activeCell="A4" sqref="A4"/>
      <selection pane="bottomLeft" activeCell="D11" sqref="D11"/>
    </sheetView>
  </sheetViews>
  <sheetFormatPr defaultColWidth="2.5703125" defaultRowHeight="30" customHeight="1" x14ac:dyDescent="0.25"/>
  <cols>
    <col min="1" max="1" width="2.5703125" style="183" customWidth="1"/>
    <col min="2" max="2" width="10.140625" style="207" customWidth="1"/>
    <col min="3" max="3" width="32.42578125" style="224" customWidth="1"/>
    <col min="4" max="4" width="37.42578125" style="224" customWidth="1"/>
    <col min="5" max="5" width="15.42578125" style="225" customWidth="1"/>
    <col min="6" max="6" width="19.140625" style="225" customWidth="1"/>
    <col min="7" max="7" width="18.42578125" style="225" customWidth="1"/>
    <col min="8" max="8" width="14.85546875" style="225" customWidth="1"/>
    <col min="9" max="11" width="5.5703125" style="226" customWidth="1"/>
    <col min="12" max="12" width="6.42578125" style="226" customWidth="1"/>
    <col min="13" max="57" width="5.5703125" style="226" customWidth="1"/>
    <col min="58" max="58" width="3.5703125" style="212" customWidth="1"/>
    <col min="59" max="16384" width="2.5703125" style="212"/>
  </cols>
  <sheetData>
    <row r="1" spans="1:59" s="183" customFormat="1" ht="30" customHeight="1" x14ac:dyDescent="0.25">
      <c r="C1" s="184"/>
      <c r="D1" s="184"/>
      <c r="E1" s="185"/>
      <c r="F1" s="185"/>
      <c r="G1" s="185"/>
      <c r="H1" s="185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</row>
    <row r="2" spans="1:59" s="187" customFormat="1" ht="39.950000000000003" customHeight="1" x14ac:dyDescent="0.25">
      <c r="I2" s="186"/>
      <c r="J2" s="186"/>
      <c r="K2" s="188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</row>
    <row r="3" spans="1:59" s="189" customFormat="1" ht="39.950000000000003" customHeight="1" thickBot="1" x14ac:dyDescent="0.3">
      <c r="I3" s="186"/>
      <c r="J3" s="186"/>
      <c r="K3" s="188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</row>
    <row r="4" spans="1:59" s="189" customFormat="1" ht="39.950000000000003" customHeight="1" thickBot="1" x14ac:dyDescent="0.3">
      <c r="C4" s="359" t="s">
        <v>169</v>
      </c>
      <c r="D4" s="359"/>
      <c r="G4" s="361"/>
      <c r="H4" s="362"/>
      <c r="I4" s="186"/>
      <c r="J4" s="186"/>
      <c r="K4" s="188"/>
      <c r="L4" s="191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</row>
    <row r="5" spans="1:59" s="189" customFormat="1" ht="22.35" customHeight="1" x14ac:dyDescent="0.25">
      <c r="C5" s="360"/>
      <c r="D5" s="360"/>
      <c r="F5" s="229"/>
      <c r="G5" s="192"/>
      <c r="H5" s="190"/>
      <c r="I5" s="186"/>
      <c r="J5" s="186"/>
      <c r="K5" s="188"/>
      <c r="L5" s="191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</row>
    <row r="6" spans="1:59" s="189" customFormat="1" ht="8.25" customHeight="1" thickBot="1" x14ac:dyDescent="0.3">
      <c r="C6" s="227"/>
      <c r="D6" s="227"/>
      <c r="F6" s="228"/>
      <c r="G6" s="192"/>
      <c r="H6" s="190"/>
      <c r="I6" s="186"/>
      <c r="J6" s="186"/>
      <c r="K6" s="188"/>
      <c r="L6" s="191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</row>
    <row r="7" spans="1:59" s="189" customFormat="1" ht="20.25" customHeight="1" thickBot="1" x14ac:dyDescent="0.3">
      <c r="C7" s="230" t="s">
        <v>11</v>
      </c>
      <c r="D7" s="356" t="str">
        <f>+'Budget sans subvention'!E7</f>
        <v/>
      </c>
      <c r="E7" s="357"/>
      <c r="F7" s="358"/>
      <c r="I7" s="186"/>
      <c r="J7" s="186"/>
      <c r="K7" s="188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</row>
    <row r="8" spans="1:59" s="189" customFormat="1" ht="17.850000000000001" customHeight="1" thickBot="1" x14ac:dyDescent="0.3">
      <c r="C8" s="230" t="s">
        <v>12</v>
      </c>
      <c r="D8" s="356" t="str">
        <f>+'Budget sans subvention'!E8</f>
        <v/>
      </c>
      <c r="E8" s="357"/>
      <c r="F8" s="358"/>
      <c r="G8" s="363"/>
      <c r="H8" s="363"/>
      <c r="I8" s="186"/>
      <c r="J8" s="186"/>
      <c r="K8" s="188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  <c r="BC8" s="186"/>
      <c r="BD8" s="186"/>
      <c r="BE8" s="186"/>
    </row>
    <row r="9" spans="1:59" s="189" customFormat="1" ht="17.850000000000001" customHeight="1" thickBot="1" x14ac:dyDescent="0.3">
      <c r="C9" s="230"/>
      <c r="E9" s="193"/>
      <c r="F9" s="193"/>
      <c r="G9" s="194"/>
      <c r="H9" s="194"/>
      <c r="I9" s="186"/>
      <c r="J9" s="186"/>
      <c r="K9" s="188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</row>
    <row r="10" spans="1:59" s="189" customFormat="1" ht="26.25" customHeight="1" thickBot="1" x14ac:dyDescent="0.3">
      <c r="A10" s="195"/>
      <c r="C10" s="196" t="s">
        <v>164</v>
      </c>
      <c r="D10" s="197">
        <v>44256</v>
      </c>
      <c r="G10" s="198"/>
      <c r="H10" s="198"/>
      <c r="I10" s="186"/>
      <c r="J10" s="186"/>
      <c r="K10" s="188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/>
      <c r="AZ10" s="186"/>
      <c r="BA10" s="186"/>
      <c r="BB10" s="186"/>
      <c r="BC10" s="186"/>
      <c r="BD10" s="186"/>
      <c r="BE10" s="186"/>
    </row>
    <row r="11" spans="1:59" s="189" customFormat="1" ht="11.1" customHeight="1" x14ac:dyDescent="0.25">
      <c r="A11" s="195"/>
      <c r="B11" s="199"/>
      <c r="C11" s="200"/>
      <c r="D11" s="201"/>
      <c r="I11" s="186"/>
      <c r="J11" s="186"/>
      <c r="K11" s="188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</row>
    <row r="12" spans="1:59" s="189" customFormat="1" ht="69.75" customHeight="1" x14ac:dyDescent="0.25">
      <c r="A12" s="187"/>
      <c r="B12" s="354" t="s">
        <v>144</v>
      </c>
      <c r="C12" s="355" t="s">
        <v>158</v>
      </c>
      <c r="D12" s="355" t="s">
        <v>145</v>
      </c>
      <c r="E12" s="354" t="s">
        <v>161</v>
      </c>
      <c r="F12" s="354" t="s">
        <v>159</v>
      </c>
      <c r="G12" s="354" t="s">
        <v>162</v>
      </c>
      <c r="H12" s="354" t="s">
        <v>160</v>
      </c>
      <c r="I12" s="202">
        <f>D10</f>
        <v>44256</v>
      </c>
      <c r="J12" s="203"/>
      <c r="K12" s="203"/>
      <c r="L12" s="203"/>
      <c r="M12" s="203"/>
      <c r="N12" s="203"/>
      <c r="O12" s="202">
        <f>EDATE(I12,$O$13)</f>
        <v>44440</v>
      </c>
      <c r="P12" s="203"/>
      <c r="Q12" s="203"/>
      <c r="R12" s="203"/>
      <c r="S12" s="203"/>
      <c r="T12" s="203"/>
      <c r="U12" s="202">
        <f>EDATE(O12,$O$13)</f>
        <v>44621</v>
      </c>
      <c r="V12" s="203"/>
      <c r="W12" s="203"/>
      <c r="X12" s="203"/>
      <c r="Y12" s="203"/>
      <c r="Z12" s="203"/>
      <c r="AA12" s="202">
        <f>EDATE(U12,$O$13)</f>
        <v>44805</v>
      </c>
      <c r="AB12" s="203"/>
      <c r="AC12" s="203"/>
      <c r="AD12" s="203"/>
      <c r="AE12" s="203"/>
      <c r="AF12" s="203"/>
      <c r="AG12" s="202">
        <f>EDATE(AA12,$O$13)</f>
        <v>44986</v>
      </c>
      <c r="AH12" s="203"/>
      <c r="AI12" s="203"/>
      <c r="AJ12" s="203"/>
      <c r="AK12" s="203"/>
      <c r="AL12" s="203"/>
      <c r="AM12" s="202">
        <f>EDATE(AG12,$O$13)</f>
        <v>45170</v>
      </c>
      <c r="AN12" s="203"/>
      <c r="AO12" s="203"/>
      <c r="AP12" s="203"/>
      <c r="AQ12" s="203"/>
      <c r="AR12" s="203"/>
      <c r="AS12" s="202">
        <f>EDATE(AM12,$O$13)</f>
        <v>45352</v>
      </c>
      <c r="AT12" s="203"/>
      <c r="AU12" s="203"/>
      <c r="AV12" s="203"/>
      <c r="AW12" s="203"/>
      <c r="AX12" s="203"/>
      <c r="AY12" s="202">
        <f>EDATE(AS12,$O$13)</f>
        <v>45536</v>
      </c>
      <c r="AZ12" s="203"/>
      <c r="BA12" s="203"/>
      <c r="BB12" s="203"/>
      <c r="BC12" s="203"/>
      <c r="BD12" s="202"/>
      <c r="BE12" s="202">
        <f>EDATE(AY12,$O$13)</f>
        <v>45717</v>
      </c>
      <c r="BF12" s="202"/>
    </row>
    <row r="13" spans="1:59" s="207" customFormat="1" ht="24" hidden="1" customHeight="1" thickBot="1" x14ac:dyDescent="0.3">
      <c r="A13" s="183"/>
      <c r="B13" s="354"/>
      <c r="C13" s="355"/>
      <c r="D13" s="355"/>
      <c r="E13" s="354"/>
      <c r="F13" s="354"/>
      <c r="G13" s="354"/>
      <c r="H13" s="354"/>
      <c r="I13" s="204">
        <v>0</v>
      </c>
      <c r="J13" s="205">
        <v>1</v>
      </c>
      <c r="K13" s="205">
        <v>2</v>
      </c>
      <c r="L13" s="205">
        <v>3</v>
      </c>
      <c r="M13" s="205">
        <v>4</v>
      </c>
      <c r="N13" s="205">
        <v>5</v>
      </c>
      <c r="O13" s="204">
        <v>6</v>
      </c>
      <c r="P13" s="205">
        <v>7</v>
      </c>
      <c r="Q13" s="205">
        <v>8</v>
      </c>
      <c r="R13" s="205">
        <v>9</v>
      </c>
      <c r="S13" s="205">
        <v>10</v>
      </c>
      <c r="T13" s="205">
        <v>11</v>
      </c>
      <c r="U13" s="204">
        <v>12</v>
      </c>
      <c r="V13" s="205">
        <v>13</v>
      </c>
      <c r="W13" s="205">
        <v>14</v>
      </c>
      <c r="X13" s="205">
        <v>15</v>
      </c>
      <c r="Y13" s="205">
        <v>16</v>
      </c>
      <c r="Z13" s="205">
        <v>17</v>
      </c>
      <c r="AA13" s="204">
        <v>18</v>
      </c>
      <c r="AB13" s="205">
        <v>19</v>
      </c>
      <c r="AC13" s="205">
        <v>20</v>
      </c>
      <c r="AD13" s="205">
        <v>21</v>
      </c>
      <c r="AE13" s="205">
        <v>22</v>
      </c>
      <c r="AF13" s="205">
        <v>23</v>
      </c>
      <c r="AG13" s="204">
        <v>24</v>
      </c>
      <c r="AH13" s="205">
        <v>25</v>
      </c>
      <c r="AI13" s="205">
        <v>26</v>
      </c>
      <c r="AJ13" s="205">
        <v>27</v>
      </c>
      <c r="AK13" s="205">
        <v>28</v>
      </c>
      <c r="AL13" s="205">
        <v>29</v>
      </c>
      <c r="AM13" s="204">
        <v>30</v>
      </c>
      <c r="AN13" s="205">
        <v>31</v>
      </c>
      <c r="AO13" s="205">
        <v>32</v>
      </c>
      <c r="AP13" s="205">
        <v>33</v>
      </c>
      <c r="AQ13" s="205">
        <v>34</v>
      </c>
      <c r="AR13" s="205">
        <v>35</v>
      </c>
      <c r="AS13" s="204">
        <v>36</v>
      </c>
      <c r="AT13" s="205">
        <v>37</v>
      </c>
      <c r="AU13" s="205">
        <v>38</v>
      </c>
      <c r="AV13" s="205">
        <v>39</v>
      </c>
      <c r="AW13" s="205">
        <v>40</v>
      </c>
      <c r="AX13" s="205">
        <v>41</v>
      </c>
      <c r="AY13" s="204">
        <v>42</v>
      </c>
      <c r="AZ13" s="205">
        <v>43</v>
      </c>
      <c r="BA13" s="205">
        <v>44</v>
      </c>
      <c r="BB13" s="205">
        <v>45</v>
      </c>
      <c r="BC13" s="205">
        <v>46</v>
      </c>
      <c r="BD13" s="205">
        <v>47</v>
      </c>
      <c r="BE13" s="204">
        <v>48</v>
      </c>
      <c r="BF13" s="206"/>
    </row>
    <row r="14" spans="1:59" s="213" customFormat="1" ht="24.95" customHeight="1" x14ac:dyDescent="0.25">
      <c r="A14" s="183"/>
      <c r="B14" s="208">
        <v>1</v>
      </c>
      <c r="C14" s="209" t="s">
        <v>163</v>
      </c>
      <c r="D14" s="209" t="s">
        <v>145</v>
      </c>
      <c r="E14" s="210"/>
      <c r="F14" s="210"/>
      <c r="G14" s="210"/>
      <c r="H14" s="210"/>
      <c r="I14" s="211"/>
      <c r="J14" s="211" t="str">
        <f t="shared" ref="J14:Y30" si="0">IF(J$13=$H14,"DL","")</f>
        <v/>
      </c>
      <c r="K14" s="211" t="str">
        <f t="shared" si="0"/>
        <v/>
      </c>
      <c r="L14" s="211" t="str">
        <f t="shared" si="0"/>
        <v/>
      </c>
      <c r="M14" s="211" t="str">
        <f t="shared" si="0"/>
        <v/>
      </c>
      <c r="N14" s="211" t="str">
        <f t="shared" si="0"/>
        <v/>
      </c>
      <c r="O14" s="211" t="str">
        <f t="shared" si="0"/>
        <v/>
      </c>
      <c r="P14" s="211" t="str">
        <f t="shared" si="0"/>
        <v/>
      </c>
      <c r="Q14" s="211" t="str">
        <f t="shared" si="0"/>
        <v/>
      </c>
      <c r="R14" s="211" t="str">
        <f t="shared" si="0"/>
        <v/>
      </c>
      <c r="S14" s="211" t="str">
        <f t="shared" si="0"/>
        <v/>
      </c>
      <c r="T14" s="211" t="str">
        <f t="shared" si="0"/>
        <v/>
      </c>
      <c r="U14" s="211" t="str">
        <f t="shared" si="0"/>
        <v/>
      </c>
      <c r="V14" s="211" t="str">
        <f t="shared" si="0"/>
        <v/>
      </c>
      <c r="W14" s="211" t="str">
        <f>IF(W$13=$H14,"DL","")</f>
        <v/>
      </c>
      <c r="X14" s="211" t="str">
        <f t="shared" ref="X14:BE21" si="1">IF(X$13=$H14,"DL","")</f>
        <v/>
      </c>
      <c r="Y14" s="211" t="str">
        <f t="shared" si="1"/>
        <v/>
      </c>
      <c r="Z14" s="211" t="str">
        <f t="shared" si="1"/>
        <v/>
      </c>
      <c r="AA14" s="211" t="str">
        <f t="shared" si="1"/>
        <v/>
      </c>
      <c r="AB14" s="211" t="str">
        <f t="shared" si="1"/>
        <v/>
      </c>
      <c r="AC14" s="211" t="str">
        <f t="shared" si="1"/>
        <v/>
      </c>
      <c r="AD14" s="211" t="str">
        <f t="shared" si="1"/>
        <v/>
      </c>
      <c r="AE14" s="211" t="str">
        <f t="shared" si="1"/>
        <v/>
      </c>
      <c r="AF14" s="211" t="str">
        <f t="shared" si="1"/>
        <v/>
      </c>
      <c r="AG14" s="211" t="str">
        <f t="shared" si="1"/>
        <v/>
      </c>
      <c r="AH14" s="211" t="str">
        <f t="shared" si="1"/>
        <v/>
      </c>
      <c r="AI14" s="211" t="str">
        <f t="shared" si="1"/>
        <v/>
      </c>
      <c r="AJ14" s="211" t="str">
        <f t="shared" si="1"/>
        <v/>
      </c>
      <c r="AK14" s="211" t="str">
        <f t="shared" si="1"/>
        <v/>
      </c>
      <c r="AL14" s="211" t="str">
        <f t="shared" si="1"/>
        <v/>
      </c>
      <c r="AM14" s="211" t="str">
        <f t="shared" si="1"/>
        <v/>
      </c>
      <c r="AN14" s="211" t="str">
        <f t="shared" si="1"/>
        <v/>
      </c>
      <c r="AO14" s="211" t="str">
        <f t="shared" si="1"/>
        <v/>
      </c>
      <c r="AP14" s="211" t="str">
        <f t="shared" si="1"/>
        <v/>
      </c>
      <c r="AQ14" s="211" t="str">
        <f t="shared" si="1"/>
        <v/>
      </c>
      <c r="AR14" s="211" t="str">
        <f t="shared" si="1"/>
        <v/>
      </c>
      <c r="AS14" s="211" t="str">
        <f t="shared" si="1"/>
        <v/>
      </c>
      <c r="AT14" s="211" t="str">
        <f t="shared" si="1"/>
        <v/>
      </c>
      <c r="AU14" s="211" t="str">
        <f t="shared" si="1"/>
        <v/>
      </c>
      <c r="AV14" s="211" t="str">
        <f t="shared" si="1"/>
        <v/>
      </c>
      <c r="AW14" s="211" t="str">
        <f t="shared" si="1"/>
        <v/>
      </c>
      <c r="AX14" s="211" t="str">
        <f t="shared" si="1"/>
        <v/>
      </c>
      <c r="AY14" s="211" t="str">
        <f t="shared" si="1"/>
        <v/>
      </c>
      <c r="AZ14" s="211" t="str">
        <f t="shared" si="1"/>
        <v/>
      </c>
      <c r="BA14" s="211" t="str">
        <f t="shared" si="1"/>
        <v/>
      </c>
      <c r="BB14" s="211" t="str">
        <f t="shared" si="1"/>
        <v/>
      </c>
      <c r="BC14" s="211" t="str">
        <f t="shared" si="1"/>
        <v/>
      </c>
      <c r="BD14" s="211" t="str">
        <f t="shared" si="1"/>
        <v/>
      </c>
      <c r="BE14" s="211" t="str">
        <f t="shared" si="1"/>
        <v/>
      </c>
      <c r="BF14" s="212"/>
      <c r="BG14" s="212"/>
    </row>
    <row r="15" spans="1:59" s="213" customFormat="1" ht="24.95" customHeight="1" x14ac:dyDescent="0.25">
      <c r="A15" s="183"/>
      <c r="B15" s="214" t="s">
        <v>146</v>
      </c>
      <c r="C15" s="215" t="s">
        <v>165</v>
      </c>
      <c r="D15" s="215" t="s">
        <v>166</v>
      </c>
      <c r="E15" s="216">
        <v>1</v>
      </c>
      <c r="F15" s="216">
        <v>3</v>
      </c>
      <c r="G15" s="216"/>
      <c r="H15" s="216">
        <v>1</v>
      </c>
      <c r="I15" s="217"/>
      <c r="J15" s="211" t="str">
        <f>IF(J$13=$H15,"DL","")</f>
        <v>DL</v>
      </c>
      <c r="K15" s="211" t="str">
        <f t="shared" si="0"/>
        <v/>
      </c>
      <c r="L15" s="211" t="str">
        <f t="shared" si="0"/>
        <v/>
      </c>
      <c r="M15" s="211" t="str">
        <f t="shared" si="0"/>
        <v/>
      </c>
      <c r="N15" s="211" t="str">
        <f t="shared" si="0"/>
        <v/>
      </c>
      <c r="O15" s="211" t="str">
        <f t="shared" si="0"/>
        <v/>
      </c>
      <c r="P15" s="211" t="str">
        <f t="shared" si="0"/>
        <v/>
      </c>
      <c r="Q15" s="211" t="str">
        <f t="shared" si="0"/>
        <v/>
      </c>
      <c r="R15" s="211" t="str">
        <f t="shared" si="0"/>
        <v/>
      </c>
      <c r="S15" s="211" t="str">
        <f t="shared" si="0"/>
        <v/>
      </c>
      <c r="T15" s="211" t="str">
        <f t="shared" si="0"/>
        <v/>
      </c>
      <c r="U15" s="211" t="str">
        <f t="shared" si="0"/>
        <v/>
      </c>
      <c r="V15" s="211" t="str">
        <f t="shared" si="0"/>
        <v/>
      </c>
      <c r="W15" s="211" t="str">
        <f t="shared" si="0"/>
        <v/>
      </c>
      <c r="X15" s="211" t="str">
        <f t="shared" si="1"/>
        <v/>
      </c>
      <c r="Y15" s="211" t="str">
        <f t="shared" si="1"/>
        <v/>
      </c>
      <c r="Z15" s="211" t="str">
        <f t="shared" si="1"/>
        <v/>
      </c>
      <c r="AA15" s="211" t="str">
        <f t="shared" si="1"/>
        <v/>
      </c>
      <c r="AB15" s="211" t="str">
        <f t="shared" si="1"/>
        <v/>
      </c>
      <c r="AC15" s="211" t="str">
        <f t="shared" si="1"/>
        <v/>
      </c>
      <c r="AD15" s="211" t="str">
        <f t="shared" si="1"/>
        <v/>
      </c>
      <c r="AE15" s="211" t="str">
        <f t="shared" si="1"/>
        <v/>
      </c>
      <c r="AF15" s="211" t="str">
        <f t="shared" si="1"/>
        <v/>
      </c>
      <c r="AG15" s="211" t="str">
        <f t="shared" si="1"/>
        <v/>
      </c>
      <c r="AH15" s="211" t="str">
        <f t="shared" si="1"/>
        <v/>
      </c>
      <c r="AI15" s="211" t="str">
        <f t="shared" si="1"/>
        <v/>
      </c>
      <c r="AJ15" s="211" t="str">
        <f t="shared" si="1"/>
        <v/>
      </c>
      <c r="AK15" s="211" t="str">
        <f t="shared" si="1"/>
        <v/>
      </c>
      <c r="AL15" s="211" t="str">
        <f t="shared" si="1"/>
        <v/>
      </c>
      <c r="AM15" s="211" t="str">
        <f t="shared" si="1"/>
        <v/>
      </c>
      <c r="AN15" s="211" t="str">
        <f t="shared" si="1"/>
        <v/>
      </c>
      <c r="AO15" s="211" t="str">
        <f t="shared" si="1"/>
        <v/>
      </c>
      <c r="AP15" s="211" t="str">
        <f t="shared" si="1"/>
        <v/>
      </c>
      <c r="AQ15" s="211" t="str">
        <f t="shared" si="1"/>
        <v/>
      </c>
      <c r="AR15" s="211" t="str">
        <f t="shared" si="1"/>
        <v/>
      </c>
      <c r="AS15" s="211" t="str">
        <f t="shared" si="1"/>
        <v/>
      </c>
      <c r="AT15" s="211" t="str">
        <f t="shared" si="1"/>
        <v/>
      </c>
      <c r="AU15" s="211" t="str">
        <f t="shared" si="1"/>
        <v/>
      </c>
      <c r="AV15" s="211" t="str">
        <f t="shared" si="1"/>
        <v/>
      </c>
      <c r="AW15" s="211" t="str">
        <f t="shared" si="1"/>
        <v/>
      </c>
      <c r="AX15" s="211" t="str">
        <f t="shared" si="1"/>
        <v/>
      </c>
      <c r="AY15" s="211" t="str">
        <f t="shared" si="1"/>
        <v/>
      </c>
      <c r="AZ15" s="211" t="str">
        <f t="shared" si="1"/>
        <v/>
      </c>
      <c r="BA15" s="211" t="str">
        <f t="shared" si="1"/>
        <v/>
      </c>
      <c r="BB15" s="211" t="str">
        <f t="shared" si="1"/>
        <v/>
      </c>
      <c r="BC15" s="211" t="str">
        <f t="shared" si="1"/>
        <v/>
      </c>
      <c r="BD15" s="211" t="str">
        <f t="shared" si="1"/>
        <v/>
      </c>
      <c r="BE15" s="211" t="str">
        <f t="shared" si="1"/>
        <v/>
      </c>
      <c r="BF15" s="212"/>
      <c r="BG15" s="212"/>
    </row>
    <row r="16" spans="1:59" s="213" customFormat="1" ht="24.95" customHeight="1" x14ac:dyDescent="0.25">
      <c r="A16" s="183"/>
      <c r="B16" s="214" t="s">
        <v>147</v>
      </c>
      <c r="C16" s="215"/>
      <c r="D16" s="215"/>
      <c r="E16" s="216">
        <v>5</v>
      </c>
      <c r="F16" s="216">
        <v>3</v>
      </c>
      <c r="G16" s="216"/>
      <c r="H16" s="216"/>
      <c r="I16" s="217"/>
      <c r="J16" s="211" t="str">
        <f t="shared" si="0"/>
        <v/>
      </c>
      <c r="K16" s="211" t="str">
        <f t="shared" si="0"/>
        <v/>
      </c>
      <c r="L16" s="211" t="str">
        <f t="shared" si="0"/>
        <v/>
      </c>
      <c r="M16" s="211" t="str">
        <f t="shared" si="0"/>
        <v/>
      </c>
      <c r="N16" s="211" t="str">
        <f t="shared" si="0"/>
        <v/>
      </c>
      <c r="O16" s="211" t="str">
        <f t="shared" si="0"/>
        <v/>
      </c>
      <c r="P16" s="211" t="str">
        <f t="shared" si="0"/>
        <v/>
      </c>
      <c r="Q16" s="211" t="str">
        <f t="shared" si="0"/>
        <v/>
      </c>
      <c r="R16" s="211" t="str">
        <f t="shared" si="0"/>
        <v/>
      </c>
      <c r="S16" s="211" t="str">
        <f t="shared" si="0"/>
        <v/>
      </c>
      <c r="T16" s="211" t="str">
        <f t="shared" si="0"/>
        <v/>
      </c>
      <c r="U16" s="211" t="str">
        <f t="shared" si="0"/>
        <v/>
      </c>
      <c r="V16" s="211" t="str">
        <f t="shared" si="0"/>
        <v/>
      </c>
      <c r="W16" s="211" t="str">
        <f t="shared" si="0"/>
        <v/>
      </c>
      <c r="X16" s="211" t="str">
        <f t="shared" si="1"/>
        <v/>
      </c>
      <c r="Y16" s="211" t="str">
        <f t="shared" si="1"/>
        <v/>
      </c>
      <c r="Z16" s="211" t="str">
        <f t="shared" si="1"/>
        <v/>
      </c>
      <c r="AA16" s="211" t="str">
        <f t="shared" si="1"/>
        <v/>
      </c>
      <c r="AB16" s="211" t="str">
        <f t="shared" si="1"/>
        <v/>
      </c>
      <c r="AC16" s="211" t="str">
        <f t="shared" si="1"/>
        <v/>
      </c>
      <c r="AD16" s="211" t="str">
        <f t="shared" si="1"/>
        <v/>
      </c>
      <c r="AE16" s="211" t="str">
        <f t="shared" si="1"/>
        <v/>
      </c>
      <c r="AF16" s="211" t="str">
        <f t="shared" si="1"/>
        <v/>
      </c>
      <c r="AG16" s="211" t="str">
        <f t="shared" si="1"/>
        <v/>
      </c>
      <c r="AH16" s="211" t="str">
        <f t="shared" si="1"/>
        <v/>
      </c>
      <c r="AI16" s="211" t="str">
        <f t="shared" si="1"/>
        <v/>
      </c>
      <c r="AJ16" s="211" t="str">
        <f t="shared" si="1"/>
        <v/>
      </c>
      <c r="AK16" s="211" t="str">
        <f t="shared" si="1"/>
        <v/>
      </c>
      <c r="AL16" s="211" t="str">
        <f t="shared" si="1"/>
        <v/>
      </c>
      <c r="AM16" s="211" t="str">
        <f t="shared" si="1"/>
        <v/>
      </c>
      <c r="AN16" s="211" t="str">
        <f t="shared" si="1"/>
        <v/>
      </c>
      <c r="AO16" s="211" t="str">
        <f t="shared" si="1"/>
        <v/>
      </c>
      <c r="AP16" s="211" t="str">
        <f t="shared" si="1"/>
        <v/>
      </c>
      <c r="AQ16" s="211" t="str">
        <f t="shared" si="1"/>
        <v/>
      </c>
      <c r="AR16" s="211" t="str">
        <f t="shared" si="1"/>
        <v/>
      </c>
      <c r="AS16" s="211" t="str">
        <f t="shared" si="1"/>
        <v/>
      </c>
      <c r="AT16" s="211" t="str">
        <f t="shared" si="1"/>
        <v/>
      </c>
      <c r="AU16" s="211" t="str">
        <f t="shared" si="1"/>
        <v/>
      </c>
      <c r="AV16" s="211" t="str">
        <f t="shared" si="1"/>
        <v/>
      </c>
      <c r="AW16" s="211" t="str">
        <f t="shared" si="1"/>
        <v/>
      </c>
      <c r="AX16" s="211" t="str">
        <f t="shared" si="1"/>
        <v/>
      </c>
      <c r="AY16" s="211" t="str">
        <f t="shared" si="1"/>
        <v/>
      </c>
      <c r="AZ16" s="211" t="str">
        <f t="shared" si="1"/>
        <v/>
      </c>
      <c r="BA16" s="211" t="str">
        <f t="shared" si="1"/>
        <v/>
      </c>
      <c r="BB16" s="211" t="str">
        <f t="shared" si="1"/>
        <v/>
      </c>
      <c r="BC16" s="211" t="str">
        <f t="shared" si="1"/>
        <v/>
      </c>
      <c r="BD16" s="211" t="str">
        <f t="shared" si="1"/>
        <v/>
      </c>
      <c r="BE16" s="211" t="str">
        <f t="shared" si="1"/>
        <v/>
      </c>
      <c r="BF16" s="212"/>
      <c r="BG16" s="212"/>
    </row>
    <row r="17" spans="1:59" s="213" customFormat="1" ht="24.95" customHeight="1" x14ac:dyDescent="0.25">
      <c r="A17" s="183"/>
      <c r="B17" s="218" t="s">
        <v>148</v>
      </c>
      <c r="C17" s="219"/>
      <c r="D17" s="219"/>
      <c r="E17" s="220">
        <v>1</v>
      </c>
      <c r="F17" s="220">
        <v>5</v>
      </c>
      <c r="G17" s="220" t="s">
        <v>149</v>
      </c>
      <c r="H17" s="220">
        <v>4</v>
      </c>
      <c r="I17" s="211" t="str">
        <f t="shared" ref="I17" si="2">IF(I$13=$H17,"DL","")</f>
        <v/>
      </c>
      <c r="J17" s="211" t="str">
        <f>IF(J$13=$H17,"DL","")</f>
        <v/>
      </c>
      <c r="K17" s="211" t="str">
        <f t="shared" si="0"/>
        <v/>
      </c>
      <c r="L17" s="211" t="str">
        <f t="shared" si="0"/>
        <v/>
      </c>
      <c r="M17" s="211" t="str">
        <f t="shared" si="0"/>
        <v>DL</v>
      </c>
      <c r="N17" s="211" t="str">
        <f t="shared" si="0"/>
        <v/>
      </c>
      <c r="O17" s="211" t="str">
        <f t="shared" si="0"/>
        <v/>
      </c>
      <c r="P17" s="211" t="str">
        <f t="shared" si="0"/>
        <v/>
      </c>
      <c r="Q17" s="211" t="str">
        <f t="shared" si="0"/>
        <v/>
      </c>
      <c r="R17" s="211" t="str">
        <f t="shared" si="0"/>
        <v/>
      </c>
      <c r="S17" s="211" t="str">
        <f t="shared" si="0"/>
        <v/>
      </c>
      <c r="T17" s="211" t="str">
        <f t="shared" si="0"/>
        <v/>
      </c>
      <c r="U17" s="211" t="str">
        <f t="shared" si="0"/>
        <v/>
      </c>
      <c r="V17" s="211" t="str">
        <f t="shared" si="0"/>
        <v/>
      </c>
      <c r="W17" s="211" t="str">
        <f t="shared" si="0"/>
        <v/>
      </c>
      <c r="X17" s="211" t="str">
        <f t="shared" si="1"/>
        <v/>
      </c>
      <c r="Y17" s="211" t="str">
        <f t="shared" si="1"/>
        <v/>
      </c>
      <c r="Z17" s="211" t="str">
        <f t="shared" si="1"/>
        <v/>
      </c>
      <c r="AA17" s="211" t="str">
        <f t="shared" si="1"/>
        <v/>
      </c>
      <c r="AB17" s="211" t="str">
        <f t="shared" si="1"/>
        <v/>
      </c>
      <c r="AC17" s="211" t="str">
        <f t="shared" si="1"/>
        <v/>
      </c>
      <c r="AD17" s="211" t="str">
        <f t="shared" si="1"/>
        <v/>
      </c>
      <c r="AE17" s="211" t="str">
        <f t="shared" si="1"/>
        <v/>
      </c>
      <c r="AF17" s="211" t="str">
        <f t="shared" si="1"/>
        <v/>
      </c>
      <c r="AG17" s="211" t="str">
        <f t="shared" si="1"/>
        <v/>
      </c>
      <c r="AH17" s="211" t="str">
        <f t="shared" si="1"/>
        <v/>
      </c>
      <c r="AI17" s="211" t="str">
        <f t="shared" si="1"/>
        <v/>
      </c>
      <c r="AJ17" s="211" t="str">
        <f t="shared" si="1"/>
        <v/>
      </c>
      <c r="AK17" s="211" t="str">
        <f t="shared" si="1"/>
        <v/>
      </c>
      <c r="AL17" s="211" t="str">
        <f t="shared" si="1"/>
        <v/>
      </c>
      <c r="AM17" s="211" t="str">
        <f t="shared" si="1"/>
        <v/>
      </c>
      <c r="AN17" s="211" t="str">
        <f t="shared" si="1"/>
        <v/>
      </c>
      <c r="AO17" s="211" t="str">
        <f t="shared" si="1"/>
        <v/>
      </c>
      <c r="AP17" s="211" t="str">
        <f t="shared" si="1"/>
        <v/>
      </c>
      <c r="AQ17" s="211" t="str">
        <f t="shared" si="1"/>
        <v/>
      </c>
      <c r="AR17" s="211" t="str">
        <f t="shared" si="1"/>
        <v/>
      </c>
      <c r="AS17" s="211" t="str">
        <f t="shared" si="1"/>
        <v/>
      </c>
      <c r="AT17" s="211" t="str">
        <f t="shared" si="1"/>
        <v/>
      </c>
      <c r="AU17" s="211" t="str">
        <f t="shared" si="1"/>
        <v/>
      </c>
      <c r="AV17" s="211" t="str">
        <f t="shared" si="1"/>
        <v/>
      </c>
      <c r="AW17" s="211" t="str">
        <f t="shared" si="1"/>
        <v/>
      </c>
      <c r="AX17" s="211" t="str">
        <f t="shared" si="1"/>
        <v/>
      </c>
      <c r="AY17" s="211" t="str">
        <f t="shared" si="1"/>
        <v/>
      </c>
      <c r="AZ17" s="211" t="str">
        <f t="shared" si="1"/>
        <v/>
      </c>
      <c r="BA17" s="211" t="str">
        <f t="shared" si="1"/>
        <v/>
      </c>
      <c r="BB17" s="211" t="str">
        <f t="shared" si="1"/>
        <v/>
      </c>
      <c r="BC17" s="211" t="str">
        <f t="shared" si="1"/>
        <v/>
      </c>
      <c r="BD17" s="211" t="str">
        <f t="shared" si="1"/>
        <v/>
      </c>
      <c r="BE17" s="211" t="str">
        <f t="shared" si="1"/>
        <v/>
      </c>
      <c r="BF17" s="212"/>
      <c r="BG17" s="212"/>
    </row>
    <row r="18" spans="1:59" s="213" customFormat="1" ht="24.95" customHeight="1" x14ac:dyDescent="0.25">
      <c r="A18" s="183"/>
      <c r="B18" s="218" t="s">
        <v>150</v>
      </c>
      <c r="C18" s="219"/>
      <c r="D18" s="219"/>
      <c r="E18" s="220">
        <v>1</v>
      </c>
      <c r="F18" s="220">
        <v>1</v>
      </c>
      <c r="G18" s="220"/>
      <c r="H18" s="220"/>
      <c r="I18" s="217"/>
      <c r="J18" s="211" t="str">
        <f t="shared" si="0"/>
        <v/>
      </c>
      <c r="K18" s="211" t="str">
        <f t="shared" si="0"/>
        <v/>
      </c>
      <c r="L18" s="211" t="str">
        <f t="shared" si="0"/>
        <v/>
      </c>
      <c r="M18" s="211" t="str">
        <f t="shared" si="0"/>
        <v/>
      </c>
      <c r="N18" s="211" t="str">
        <f t="shared" si="0"/>
        <v/>
      </c>
      <c r="O18" s="211" t="str">
        <f t="shared" si="0"/>
        <v/>
      </c>
      <c r="P18" s="211" t="str">
        <f t="shared" si="0"/>
        <v/>
      </c>
      <c r="Q18" s="211" t="str">
        <f t="shared" si="0"/>
        <v/>
      </c>
      <c r="R18" s="211" t="str">
        <f t="shared" si="0"/>
        <v/>
      </c>
      <c r="S18" s="211" t="str">
        <f t="shared" si="0"/>
        <v/>
      </c>
      <c r="T18" s="211" t="str">
        <f t="shared" si="0"/>
        <v/>
      </c>
      <c r="U18" s="211" t="str">
        <f t="shared" si="0"/>
        <v/>
      </c>
      <c r="V18" s="211" t="str">
        <f t="shared" si="0"/>
        <v/>
      </c>
      <c r="W18" s="211" t="str">
        <f t="shared" si="0"/>
        <v/>
      </c>
      <c r="X18" s="211" t="str">
        <f t="shared" si="1"/>
        <v/>
      </c>
      <c r="Y18" s="211" t="str">
        <f t="shared" si="1"/>
        <v/>
      </c>
      <c r="Z18" s="211" t="str">
        <f t="shared" si="1"/>
        <v/>
      </c>
      <c r="AA18" s="211" t="str">
        <f t="shared" si="1"/>
        <v/>
      </c>
      <c r="AB18" s="211" t="str">
        <f t="shared" si="1"/>
        <v/>
      </c>
      <c r="AC18" s="211" t="str">
        <f t="shared" si="1"/>
        <v/>
      </c>
      <c r="AD18" s="211" t="str">
        <f t="shared" si="1"/>
        <v/>
      </c>
      <c r="AE18" s="211" t="str">
        <f t="shared" si="1"/>
        <v/>
      </c>
      <c r="AF18" s="211" t="str">
        <f t="shared" si="1"/>
        <v/>
      </c>
      <c r="AG18" s="211" t="str">
        <f t="shared" si="1"/>
        <v/>
      </c>
      <c r="AH18" s="211" t="str">
        <f t="shared" si="1"/>
        <v/>
      </c>
      <c r="AI18" s="211" t="str">
        <f t="shared" si="1"/>
        <v/>
      </c>
      <c r="AJ18" s="211" t="str">
        <f t="shared" si="1"/>
        <v/>
      </c>
      <c r="AK18" s="211" t="str">
        <f t="shared" si="1"/>
        <v/>
      </c>
      <c r="AL18" s="211" t="str">
        <f t="shared" si="1"/>
        <v/>
      </c>
      <c r="AM18" s="211" t="str">
        <f t="shared" si="1"/>
        <v/>
      </c>
      <c r="AN18" s="211" t="str">
        <f t="shared" si="1"/>
        <v/>
      </c>
      <c r="AO18" s="211" t="str">
        <f t="shared" si="1"/>
        <v/>
      </c>
      <c r="AP18" s="211" t="str">
        <f t="shared" si="1"/>
        <v/>
      </c>
      <c r="AQ18" s="211" t="str">
        <f t="shared" si="1"/>
        <v/>
      </c>
      <c r="AR18" s="211" t="str">
        <f t="shared" si="1"/>
        <v/>
      </c>
      <c r="AS18" s="211" t="str">
        <f t="shared" si="1"/>
        <v/>
      </c>
      <c r="AT18" s="211" t="str">
        <f t="shared" si="1"/>
        <v/>
      </c>
      <c r="AU18" s="211" t="str">
        <f t="shared" si="1"/>
        <v/>
      </c>
      <c r="AV18" s="211" t="str">
        <f t="shared" si="1"/>
        <v/>
      </c>
      <c r="AW18" s="211" t="str">
        <f t="shared" si="1"/>
        <v/>
      </c>
      <c r="AX18" s="211" t="str">
        <f t="shared" si="1"/>
        <v/>
      </c>
      <c r="AY18" s="211" t="str">
        <f t="shared" si="1"/>
        <v/>
      </c>
      <c r="AZ18" s="211" t="str">
        <f t="shared" si="1"/>
        <v/>
      </c>
      <c r="BA18" s="211" t="str">
        <f t="shared" si="1"/>
        <v/>
      </c>
      <c r="BB18" s="211" t="str">
        <f t="shared" si="1"/>
        <v/>
      </c>
      <c r="BC18" s="211" t="str">
        <f t="shared" si="1"/>
        <v/>
      </c>
      <c r="BD18" s="211" t="str">
        <f t="shared" si="1"/>
        <v/>
      </c>
      <c r="BE18" s="211" t="str">
        <f t="shared" si="1"/>
        <v/>
      </c>
      <c r="BF18" s="212"/>
      <c r="BG18" s="212"/>
    </row>
    <row r="19" spans="1:59" s="213" customFormat="1" ht="24.95" customHeight="1" x14ac:dyDescent="0.25">
      <c r="A19" s="183"/>
      <c r="B19" s="218" t="s">
        <v>151</v>
      </c>
      <c r="C19" s="219"/>
      <c r="D19" s="221"/>
      <c r="E19" s="220">
        <v>4</v>
      </c>
      <c r="F19" s="220">
        <v>3</v>
      </c>
      <c r="G19" s="220" t="s">
        <v>149</v>
      </c>
      <c r="H19" s="220">
        <v>6</v>
      </c>
      <c r="I19" s="217"/>
      <c r="J19" s="211" t="str">
        <f t="shared" si="0"/>
        <v/>
      </c>
      <c r="K19" s="211" t="str">
        <f t="shared" si="0"/>
        <v/>
      </c>
      <c r="L19" s="211" t="str">
        <f t="shared" si="0"/>
        <v/>
      </c>
      <c r="M19" s="211" t="str">
        <f t="shared" si="0"/>
        <v/>
      </c>
      <c r="N19" s="211" t="str">
        <f t="shared" si="0"/>
        <v/>
      </c>
      <c r="O19" s="211" t="str">
        <f t="shared" si="0"/>
        <v>DL</v>
      </c>
      <c r="P19" s="211" t="str">
        <f t="shared" si="0"/>
        <v/>
      </c>
      <c r="Q19" s="211" t="str">
        <f t="shared" si="0"/>
        <v/>
      </c>
      <c r="R19" s="211" t="str">
        <f t="shared" si="0"/>
        <v/>
      </c>
      <c r="S19" s="211" t="str">
        <f t="shared" si="0"/>
        <v/>
      </c>
      <c r="T19" s="211" t="str">
        <f t="shared" si="0"/>
        <v/>
      </c>
      <c r="U19" s="211" t="str">
        <f t="shared" si="0"/>
        <v/>
      </c>
      <c r="V19" s="211" t="str">
        <f t="shared" si="0"/>
        <v/>
      </c>
      <c r="W19" s="211" t="str">
        <f t="shared" si="0"/>
        <v/>
      </c>
      <c r="X19" s="211" t="str">
        <f t="shared" si="1"/>
        <v/>
      </c>
      <c r="Y19" s="211" t="str">
        <f t="shared" si="1"/>
        <v/>
      </c>
      <c r="Z19" s="211" t="str">
        <f t="shared" si="1"/>
        <v/>
      </c>
      <c r="AA19" s="211" t="str">
        <f t="shared" si="1"/>
        <v/>
      </c>
      <c r="AB19" s="211" t="str">
        <f t="shared" si="1"/>
        <v/>
      </c>
      <c r="AC19" s="211" t="str">
        <f t="shared" si="1"/>
        <v/>
      </c>
      <c r="AD19" s="211" t="str">
        <f t="shared" si="1"/>
        <v/>
      </c>
      <c r="AE19" s="211" t="str">
        <f t="shared" si="1"/>
        <v/>
      </c>
      <c r="AF19" s="211" t="str">
        <f t="shared" si="1"/>
        <v/>
      </c>
      <c r="AG19" s="211" t="str">
        <f t="shared" si="1"/>
        <v/>
      </c>
      <c r="AH19" s="211" t="str">
        <f t="shared" si="1"/>
        <v/>
      </c>
      <c r="AI19" s="211" t="str">
        <f t="shared" si="1"/>
        <v/>
      </c>
      <c r="AJ19" s="211" t="str">
        <f t="shared" si="1"/>
        <v/>
      </c>
      <c r="AK19" s="211" t="str">
        <f t="shared" si="1"/>
        <v/>
      </c>
      <c r="AL19" s="211" t="str">
        <f t="shared" si="1"/>
        <v/>
      </c>
      <c r="AM19" s="211" t="str">
        <f t="shared" si="1"/>
        <v/>
      </c>
      <c r="AN19" s="211" t="str">
        <f t="shared" si="1"/>
        <v/>
      </c>
      <c r="AO19" s="211" t="str">
        <f t="shared" si="1"/>
        <v/>
      </c>
      <c r="AP19" s="211" t="str">
        <f t="shared" si="1"/>
        <v/>
      </c>
      <c r="AQ19" s="211" t="str">
        <f t="shared" si="1"/>
        <v/>
      </c>
      <c r="AR19" s="211" t="str">
        <f t="shared" si="1"/>
        <v/>
      </c>
      <c r="AS19" s="211" t="str">
        <f t="shared" si="1"/>
        <v/>
      </c>
      <c r="AT19" s="211" t="str">
        <f t="shared" si="1"/>
        <v/>
      </c>
      <c r="AU19" s="211" t="str">
        <f t="shared" si="1"/>
        <v/>
      </c>
      <c r="AV19" s="211" t="str">
        <f t="shared" si="1"/>
        <v/>
      </c>
      <c r="AW19" s="211" t="str">
        <f t="shared" si="1"/>
        <v/>
      </c>
      <c r="AX19" s="211" t="str">
        <f t="shared" si="1"/>
        <v/>
      </c>
      <c r="AY19" s="211" t="str">
        <f t="shared" si="1"/>
        <v/>
      </c>
      <c r="AZ19" s="211" t="str">
        <f t="shared" si="1"/>
        <v/>
      </c>
      <c r="BA19" s="211" t="str">
        <f t="shared" si="1"/>
        <v/>
      </c>
      <c r="BB19" s="211" t="str">
        <f t="shared" si="1"/>
        <v/>
      </c>
      <c r="BC19" s="211" t="str">
        <f t="shared" si="1"/>
        <v/>
      </c>
      <c r="BD19" s="211" t="str">
        <f t="shared" si="1"/>
        <v/>
      </c>
      <c r="BE19" s="211" t="str">
        <f t="shared" si="1"/>
        <v/>
      </c>
      <c r="BF19" s="212"/>
      <c r="BG19" s="212"/>
    </row>
    <row r="20" spans="1:59" s="213" customFormat="1" ht="24.95" customHeight="1" x14ac:dyDescent="0.25">
      <c r="A20" s="183"/>
      <c r="B20" s="222">
        <v>2</v>
      </c>
      <c r="C20" s="215"/>
      <c r="D20" s="215"/>
      <c r="E20" s="216"/>
      <c r="F20" s="216"/>
      <c r="G20" s="216"/>
      <c r="H20" s="216"/>
      <c r="I20" s="217"/>
      <c r="J20" s="217" t="str">
        <f>IF(J$13=$H20,"DL","")</f>
        <v/>
      </c>
      <c r="K20" s="217" t="str">
        <f t="shared" si="0"/>
        <v/>
      </c>
      <c r="L20" s="217" t="str">
        <f t="shared" si="0"/>
        <v/>
      </c>
      <c r="M20" s="217" t="str">
        <f t="shared" si="0"/>
        <v/>
      </c>
      <c r="N20" s="217" t="str">
        <f t="shared" si="0"/>
        <v/>
      </c>
      <c r="O20" s="217" t="str">
        <f t="shared" si="0"/>
        <v/>
      </c>
      <c r="P20" s="217" t="str">
        <f t="shared" si="0"/>
        <v/>
      </c>
      <c r="Q20" s="217" t="str">
        <f t="shared" si="0"/>
        <v/>
      </c>
      <c r="R20" s="217" t="str">
        <f t="shared" si="0"/>
        <v/>
      </c>
      <c r="S20" s="217" t="str">
        <f t="shared" si="0"/>
        <v/>
      </c>
      <c r="T20" s="217" t="str">
        <f t="shared" si="0"/>
        <v/>
      </c>
      <c r="U20" s="217" t="str">
        <f t="shared" si="0"/>
        <v/>
      </c>
      <c r="V20" s="217" t="str">
        <f t="shared" si="0"/>
        <v/>
      </c>
      <c r="W20" s="217" t="str">
        <f t="shared" si="0"/>
        <v/>
      </c>
      <c r="X20" s="217" t="str">
        <f t="shared" si="1"/>
        <v/>
      </c>
      <c r="Y20" s="217" t="str">
        <f t="shared" si="1"/>
        <v/>
      </c>
      <c r="Z20" s="217" t="str">
        <f t="shared" si="1"/>
        <v/>
      </c>
      <c r="AA20" s="217" t="str">
        <f t="shared" si="1"/>
        <v/>
      </c>
      <c r="AB20" s="217" t="str">
        <f t="shared" si="1"/>
        <v/>
      </c>
      <c r="AC20" s="217" t="str">
        <f t="shared" si="1"/>
        <v/>
      </c>
      <c r="AD20" s="217" t="str">
        <f t="shared" si="1"/>
        <v/>
      </c>
      <c r="AE20" s="217" t="str">
        <f t="shared" si="1"/>
        <v/>
      </c>
      <c r="AF20" s="217" t="str">
        <f t="shared" si="1"/>
        <v/>
      </c>
      <c r="AG20" s="217" t="str">
        <f t="shared" si="1"/>
        <v/>
      </c>
      <c r="AH20" s="217" t="str">
        <f t="shared" si="1"/>
        <v/>
      </c>
      <c r="AI20" s="217" t="str">
        <f t="shared" si="1"/>
        <v/>
      </c>
      <c r="AJ20" s="217" t="str">
        <f t="shared" si="1"/>
        <v/>
      </c>
      <c r="AK20" s="217" t="str">
        <f t="shared" si="1"/>
        <v/>
      </c>
      <c r="AL20" s="217" t="str">
        <f t="shared" si="1"/>
        <v/>
      </c>
      <c r="AM20" s="217" t="str">
        <f t="shared" si="1"/>
        <v/>
      </c>
      <c r="AN20" s="217" t="str">
        <f t="shared" si="1"/>
        <v/>
      </c>
      <c r="AO20" s="217" t="str">
        <f t="shared" si="1"/>
        <v/>
      </c>
      <c r="AP20" s="217" t="str">
        <f t="shared" si="1"/>
        <v/>
      </c>
      <c r="AQ20" s="217" t="str">
        <f t="shared" si="1"/>
        <v/>
      </c>
      <c r="AR20" s="217" t="str">
        <f t="shared" si="1"/>
        <v/>
      </c>
      <c r="AS20" s="217" t="str">
        <f t="shared" si="1"/>
        <v/>
      </c>
      <c r="AT20" s="217" t="str">
        <f t="shared" si="1"/>
        <v/>
      </c>
      <c r="AU20" s="217" t="str">
        <f t="shared" si="1"/>
        <v/>
      </c>
      <c r="AV20" s="217" t="str">
        <f t="shared" si="1"/>
        <v/>
      </c>
      <c r="AW20" s="217" t="str">
        <f t="shared" si="1"/>
        <v/>
      </c>
      <c r="AX20" s="217" t="str">
        <f t="shared" si="1"/>
        <v/>
      </c>
      <c r="AY20" s="217" t="str">
        <f t="shared" si="1"/>
        <v/>
      </c>
      <c r="AZ20" s="217" t="str">
        <f t="shared" si="1"/>
        <v/>
      </c>
      <c r="BA20" s="217" t="str">
        <f t="shared" si="1"/>
        <v/>
      </c>
      <c r="BB20" s="217" t="str">
        <f t="shared" si="1"/>
        <v/>
      </c>
      <c r="BC20" s="217" t="str">
        <f t="shared" si="1"/>
        <v/>
      </c>
      <c r="BD20" s="217" t="str">
        <f t="shared" si="1"/>
        <v/>
      </c>
      <c r="BE20" s="217" t="str">
        <f t="shared" si="1"/>
        <v/>
      </c>
      <c r="BF20" s="212"/>
      <c r="BG20" s="212"/>
    </row>
    <row r="21" spans="1:59" s="213" customFormat="1" ht="24.95" customHeight="1" x14ac:dyDescent="0.25">
      <c r="A21" s="183"/>
      <c r="B21" s="214" t="s">
        <v>152</v>
      </c>
      <c r="C21" s="215"/>
      <c r="D21" s="215"/>
      <c r="E21" s="216">
        <v>5</v>
      </c>
      <c r="F21" s="216">
        <v>6</v>
      </c>
      <c r="G21" s="216"/>
      <c r="H21" s="216"/>
      <c r="I21" s="217"/>
      <c r="J21" s="217" t="str">
        <f t="shared" ref="J21:J26" si="3">IF(J$13=$H21,"DL","")</f>
        <v/>
      </c>
      <c r="K21" s="217" t="str">
        <f t="shared" si="0"/>
        <v/>
      </c>
      <c r="L21" s="217" t="str">
        <f t="shared" si="0"/>
        <v/>
      </c>
      <c r="M21" s="217" t="str">
        <f t="shared" si="0"/>
        <v/>
      </c>
      <c r="N21" s="217" t="str">
        <f t="shared" si="0"/>
        <v/>
      </c>
      <c r="O21" s="217" t="str">
        <f t="shared" si="0"/>
        <v/>
      </c>
      <c r="P21" s="217" t="str">
        <f t="shared" si="0"/>
        <v/>
      </c>
      <c r="Q21" s="217" t="str">
        <f t="shared" si="0"/>
        <v/>
      </c>
      <c r="R21" s="217" t="str">
        <f t="shared" si="0"/>
        <v/>
      </c>
      <c r="S21" s="217" t="str">
        <f t="shared" si="0"/>
        <v/>
      </c>
      <c r="T21" s="217" t="str">
        <f t="shared" si="0"/>
        <v/>
      </c>
      <c r="U21" s="217" t="str">
        <f t="shared" si="0"/>
        <v/>
      </c>
      <c r="V21" s="217" t="str">
        <f t="shared" si="0"/>
        <v/>
      </c>
      <c r="W21" s="217" t="str">
        <f t="shared" si="0"/>
        <v/>
      </c>
      <c r="X21" s="217" t="str">
        <f t="shared" si="1"/>
        <v/>
      </c>
      <c r="Y21" s="217" t="str">
        <f t="shared" si="1"/>
        <v/>
      </c>
      <c r="Z21" s="217" t="str">
        <f t="shared" si="1"/>
        <v/>
      </c>
      <c r="AA21" s="217" t="str">
        <f t="shared" si="1"/>
        <v/>
      </c>
      <c r="AB21" s="217" t="str">
        <f t="shared" si="1"/>
        <v/>
      </c>
      <c r="AC21" s="217" t="str">
        <f t="shared" si="1"/>
        <v/>
      </c>
      <c r="AD21" s="217" t="str">
        <f t="shared" si="1"/>
        <v/>
      </c>
      <c r="AE21" s="217" t="str">
        <f t="shared" si="1"/>
        <v/>
      </c>
      <c r="AF21" s="217" t="str">
        <f t="shared" si="1"/>
        <v/>
      </c>
      <c r="AG21" s="217" t="str">
        <f t="shared" si="1"/>
        <v/>
      </c>
      <c r="AH21" s="217" t="str">
        <f t="shared" si="1"/>
        <v/>
      </c>
      <c r="AI21" s="217" t="str">
        <f t="shared" si="1"/>
        <v/>
      </c>
      <c r="AJ21" s="217" t="str">
        <f t="shared" si="1"/>
        <v/>
      </c>
      <c r="AK21" s="217" t="str">
        <f t="shared" si="1"/>
        <v/>
      </c>
      <c r="AL21" s="217" t="str">
        <f t="shared" si="1"/>
        <v/>
      </c>
      <c r="AM21" s="217" t="str">
        <f t="shared" si="1"/>
        <v/>
      </c>
      <c r="AN21" s="217" t="str">
        <f t="shared" si="1"/>
        <v/>
      </c>
      <c r="AO21" s="217" t="str">
        <f t="shared" ref="X21:BE29" si="4">IF(AO$13=$H21,"DL","")</f>
        <v/>
      </c>
      <c r="AP21" s="217" t="str">
        <f t="shared" si="4"/>
        <v/>
      </c>
      <c r="AQ21" s="217" t="str">
        <f t="shared" si="4"/>
        <v/>
      </c>
      <c r="AR21" s="217" t="str">
        <f t="shared" si="4"/>
        <v/>
      </c>
      <c r="AS21" s="217" t="str">
        <f t="shared" si="4"/>
        <v/>
      </c>
      <c r="AT21" s="217" t="str">
        <f t="shared" si="4"/>
        <v/>
      </c>
      <c r="AU21" s="217" t="str">
        <f t="shared" si="4"/>
        <v/>
      </c>
      <c r="AV21" s="217" t="str">
        <f t="shared" si="4"/>
        <v/>
      </c>
      <c r="AW21" s="217" t="str">
        <f t="shared" si="4"/>
        <v/>
      </c>
      <c r="AX21" s="217" t="str">
        <f t="shared" si="4"/>
        <v/>
      </c>
      <c r="AY21" s="217" t="str">
        <f t="shared" si="4"/>
        <v/>
      </c>
      <c r="AZ21" s="217" t="str">
        <f t="shared" si="4"/>
        <v/>
      </c>
      <c r="BA21" s="217" t="str">
        <f t="shared" si="4"/>
        <v/>
      </c>
      <c r="BB21" s="217" t="str">
        <f t="shared" si="4"/>
        <v/>
      </c>
      <c r="BC21" s="217" t="str">
        <f t="shared" si="4"/>
        <v/>
      </c>
      <c r="BD21" s="217" t="str">
        <f t="shared" si="4"/>
        <v/>
      </c>
      <c r="BE21" s="217" t="str">
        <f t="shared" si="4"/>
        <v/>
      </c>
      <c r="BF21" s="212"/>
      <c r="BG21" s="212"/>
    </row>
    <row r="22" spans="1:59" s="213" customFormat="1" ht="24.95" customHeight="1" x14ac:dyDescent="0.25">
      <c r="A22" s="183"/>
      <c r="B22" s="214" t="s">
        <v>153</v>
      </c>
      <c r="C22" s="215"/>
      <c r="D22" s="215"/>
      <c r="E22" s="216">
        <v>7</v>
      </c>
      <c r="F22" s="216">
        <v>10</v>
      </c>
      <c r="G22" s="216"/>
      <c r="H22" s="216"/>
      <c r="I22" s="217"/>
      <c r="J22" s="217" t="str">
        <f t="shared" si="3"/>
        <v/>
      </c>
      <c r="K22" s="217" t="str">
        <f t="shared" si="0"/>
        <v/>
      </c>
      <c r="L22" s="217" t="str">
        <f t="shared" si="0"/>
        <v/>
      </c>
      <c r="M22" s="217" t="str">
        <f t="shared" si="0"/>
        <v/>
      </c>
      <c r="N22" s="217" t="str">
        <f t="shared" si="0"/>
        <v/>
      </c>
      <c r="O22" s="217" t="str">
        <f t="shared" si="0"/>
        <v/>
      </c>
      <c r="P22" s="217" t="str">
        <f t="shared" si="0"/>
        <v/>
      </c>
      <c r="Q22" s="217" t="str">
        <f t="shared" si="0"/>
        <v/>
      </c>
      <c r="R22" s="217" t="str">
        <f t="shared" si="0"/>
        <v/>
      </c>
      <c r="S22" s="217" t="str">
        <f t="shared" si="0"/>
        <v/>
      </c>
      <c r="T22" s="217" t="str">
        <f t="shared" si="0"/>
        <v/>
      </c>
      <c r="U22" s="217" t="str">
        <f t="shared" si="0"/>
        <v/>
      </c>
      <c r="V22" s="217" t="str">
        <f t="shared" si="0"/>
        <v/>
      </c>
      <c r="W22" s="217" t="str">
        <f t="shared" si="0"/>
        <v/>
      </c>
      <c r="X22" s="217" t="str">
        <f t="shared" si="4"/>
        <v/>
      </c>
      <c r="Y22" s="217" t="str">
        <f t="shared" si="4"/>
        <v/>
      </c>
      <c r="Z22" s="217" t="str">
        <f t="shared" si="4"/>
        <v/>
      </c>
      <c r="AA22" s="217" t="str">
        <f t="shared" si="4"/>
        <v/>
      </c>
      <c r="AB22" s="217" t="str">
        <f t="shared" si="4"/>
        <v/>
      </c>
      <c r="AC22" s="217" t="str">
        <f t="shared" si="4"/>
        <v/>
      </c>
      <c r="AD22" s="217" t="str">
        <f t="shared" si="4"/>
        <v/>
      </c>
      <c r="AE22" s="217" t="str">
        <f t="shared" si="4"/>
        <v/>
      </c>
      <c r="AF22" s="217" t="str">
        <f t="shared" si="4"/>
        <v/>
      </c>
      <c r="AG22" s="217" t="str">
        <f t="shared" si="4"/>
        <v/>
      </c>
      <c r="AH22" s="217" t="str">
        <f t="shared" si="4"/>
        <v/>
      </c>
      <c r="AI22" s="217" t="str">
        <f t="shared" si="4"/>
        <v/>
      </c>
      <c r="AJ22" s="217" t="str">
        <f t="shared" si="4"/>
        <v/>
      </c>
      <c r="AK22" s="217" t="str">
        <f t="shared" si="4"/>
        <v/>
      </c>
      <c r="AL22" s="217" t="str">
        <f t="shared" si="4"/>
        <v/>
      </c>
      <c r="AM22" s="217" t="str">
        <f t="shared" si="4"/>
        <v/>
      </c>
      <c r="AN22" s="217" t="str">
        <f t="shared" si="4"/>
        <v/>
      </c>
      <c r="AO22" s="217" t="str">
        <f t="shared" si="4"/>
        <v/>
      </c>
      <c r="AP22" s="217" t="str">
        <f t="shared" si="4"/>
        <v/>
      </c>
      <c r="AQ22" s="217" t="str">
        <f t="shared" si="4"/>
        <v/>
      </c>
      <c r="AR22" s="217" t="str">
        <f t="shared" si="4"/>
        <v/>
      </c>
      <c r="AS22" s="217" t="str">
        <f t="shared" si="4"/>
        <v/>
      </c>
      <c r="AT22" s="217" t="str">
        <f t="shared" si="4"/>
        <v/>
      </c>
      <c r="AU22" s="217" t="str">
        <f t="shared" si="4"/>
        <v/>
      </c>
      <c r="AV22" s="217" t="str">
        <f t="shared" si="4"/>
        <v/>
      </c>
      <c r="AW22" s="217" t="str">
        <f t="shared" si="4"/>
        <v/>
      </c>
      <c r="AX22" s="217" t="str">
        <f t="shared" si="4"/>
        <v/>
      </c>
      <c r="AY22" s="217" t="str">
        <f t="shared" si="4"/>
        <v/>
      </c>
      <c r="AZ22" s="217" t="str">
        <f t="shared" si="4"/>
        <v/>
      </c>
      <c r="BA22" s="217" t="str">
        <f t="shared" si="4"/>
        <v/>
      </c>
      <c r="BB22" s="217" t="str">
        <f t="shared" si="4"/>
        <v/>
      </c>
      <c r="BC22" s="217" t="str">
        <f t="shared" si="4"/>
        <v/>
      </c>
      <c r="BD22" s="217" t="str">
        <f t="shared" si="4"/>
        <v/>
      </c>
      <c r="BE22" s="217" t="str">
        <f t="shared" si="4"/>
        <v/>
      </c>
      <c r="BF22" s="212"/>
      <c r="BG22" s="212"/>
    </row>
    <row r="23" spans="1:59" s="213" customFormat="1" ht="24.95" customHeight="1" x14ac:dyDescent="0.25">
      <c r="A23" s="183"/>
      <c r="B23" s="214" t="s">
        <v>154</v>
      </c>
      <c r="C23" s="215"/>
      <c r="D23" s="215"/>
      <c r="E23" s="216">
        <v>3</v>
      </c>
      <c r="F23" s="216">
        <v>5</v>
      </c>
      <c r="G23" s="216" t="s">
        <v>149</v>
      </c>
      <c r="H23" s="216">
        <v>5</v>
      </c>
      <c r="I23" s="217"/>
      <c r="J23" s="217" t="str">
        <f t="shared" si="3"/>
        <v/>
      </c>
      <c r="K23" s="217" t="str">
        <f t="shared" si="0"/>
        <v/>
      </c>
      <c r="L23" s="217" t="str">
        <f t="shared" si="0"/>
        <v/>
      </c>
      <c r="M23" s="217" t="str">
        <f t="shared" si="0"/>
        <v/>
      </c>
      <c r="N23" s="217" t="str">
        <f t="shared" si="0"/>
        <v>DL</v>
      </c>
      <c r="O23" s="217" t="str">
        <f t="shared" si="0"/>
        <v/>
      </c>
      <c r="P23" s="217" t="str">
        <f t="shared" si="0"/>
        <v/>
      </c>
      <c r="Q23" s="217" t="str">
        <f t="shared" si="0"/>
        <v/>
      </c>
      <c r="R23" s="217" t="str">
        <f t="shared" si="0"/>
        <v/>
      </c>
      <c r="S23" s="217" t="str">
        <f t="shared" si="0"/>
        <v/>
      </c>
      <c r="T23" s="217" t="str">
        <f t="shared" si="0"/>
        <v/>
      </c>
      <c r="U23" s="217" t="str">
        <f t="shared" si="0"/>
        <v/>
      </c>
      <c r="V23" s="217" t="str">
        <f t="shared" si="0"/>
        <v/>
      </c>
      <c r="W23" s="217" t="str">
        <f t="shared" si="0"/>
        <v/>
      </c>
      <c r="X23" s="217" t="str">
        <f t="shared" si="4"/>
        <v/>
      </c>
      <c r="Y23" s="217" t="str">
        <f t="shared" si="4"/>
        <v/>
      </c>
      <c r="Z23" s="217" t="str">
        <f t="shared" si="4"/>
        <v/>
      </c>
      <c r="AA23" s="217" t="str">
        <f t="shared" si="4"/>
        <v/>
      </c>
      <c r="AB23" s="217" t="str">
        <f t="shared" si="4"/>
        <v/>
      </c>
      <c r="AC23" s="217" t="str">
        <f t="shared" si="4"/>
        <v/>
      </c>
      <c r="AD23" s="217" t="str">
        <f t="shared" si="4"/>
        <v/>
      </c>
      <c r="AE23" s="217" t="str">
        <f t="shared" si="4"/>
        <v/>
      </c>
      <c r="AF23" s="217" t="str">
        <f t="shared" si="4"/>
        <v/>
      </c>
      <c r="AG23" s="217" t="str">
        <f t="shared" si="4"/>
        <v/>
      </c>
      <c r="AH23" s="217" t="str">
        <f t="shared" si="4"/>
        <v/>
      </c>
      <c r="AI23" s="217" t="str">
        <f t="shared" si="4"/>
        <v/>
      </c>
      <c r="AJ23" s="217" t="str">
        <f t="shared" si="4"/>
        <v/>
      </c>
      <c r="AK23" s="217" t="str">
        <f t="shared" si="4"/>
        <v/>
      </c>
      <c r="AL23" s="217" t="str">
        <f t="shared" si="4"/>
        <v/>
      </c>
      <c r="AM23" s="217" t="str">
        <f t="shared" si="4"/>
        <v/>
      </c>
      <c r="AN23" s="217" t="str">
        <f t="shared" si="4"/>
        <v/>
      </c>
      <c r="AO23" s="217" t="str">
        <f t="shared" si="4"/>
        <v/>
      </c>
      <c r="AP23" s="217" t="str">
        <f t="shared" si="4"/>
        <v/>
      </c>
      <c r="AQ23" s="217" t="str">
        <f t="shared" si="4"/>
        <v/>
      </c>
      <c r="AR23" s="217" t="str">
        <f t="shared" si="4"/>
        <v/>
      </c>
      <c r="AS23" s="217" t="str">
        <f t="shared" si="4"/>
        <v/>
      </c>
      <c r="AT23" s="217" t="str">
        <f t="shared" si="4"/>
        <v/>
      </c>
      <c r="AU23" s="217" t="str">
        <f t="shared" si="4"/>
        <v/>
      </c>
      <c r="AV23" s="217" t="str">
        <f t="shared" si="4"/>
        <v/>
      </c>
      <c r="AW23" s="217" t="str">
        <f t="shared" si="4"/>
        <v/>
      </c>
      <c r="AX23" s="217" t="str">
        <f t="shared" si="4"/>
        <v/>
      </c>
      <c r="AY23" s="217" t="str">
        <f t="shared" si="4"/>
        <v/>
      </c>
      <c r="AZ23" s="217" t="str">
        <f t="shared" si="4"/>
        <v/>
      </c>
      <c r="BA23" s="217" t="str">
        <f t="shared" si="4"/>
        <v/>
      </c>
      <c r="BB23" s="217" t="str">
        <f t="shared" si="4"/>
        <v/>
      </c>
      <c r="BC23" s="217" t="str">
        <f t="shared" si="4"/>
        <v/>
      </c>
      <c r="BD23" s="217" t="str">
        <f t="shared" si="4"/>
        <v/>
      </c>
      <c r="BE23" s="217" t="str">
        <f t="shared" si="4"/>
        <v/>
      </c>
      <c r="BF23" s="212"/>
      <c r="BG23" s="212"/>
    </row>
    <row r="24" spans="1:59" s="213" customFormat="1" ht="24.95" customHeight="1" x14ac:dyDescent="0.25">
      <c r="A24" s="183"/>
      <c r="B24" s="214" t="s">
        <v>155</v>
      </c>
      <c r="C24" s="215"/>
      <c r="D24" s="215"/>
      <c r="E24" s="216"/>
      <c r="F24" s="216"/>
      <c r="G24" s="216"/>
      <c r="H24" s="216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17"/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2"/>
      <c r="BG24" s="212"/>
    </row>
    <row r="25" spans="1:59" s="213" customFormat="1" ht="24.95" customHeight="1" x14ac:dyDescent="0.25">
      <c r="A25" s="183"/>
      <c r="B25" s="214" t="s">
        <v>156</v>
      </c>
      <c r="C25" s="215"/>
      <c r="D25" s="215"/>
      <c r="E25" s="216">
        <v>7</v>
      </c>
      <c r="F25" s="216">
        <v>2</v>
      </c>
      <c r="G25" s="216"/>
      <c r="H25" s="216"/>
      <c r="I25" s="217"/>
      <c r="J25" s="217" t="str">
        <f t="shared" si="3"/>
        <v/>
      </c>
      <c r="K25" s="217" t="str">
        <f t="shared" si="0"/>
        <v/>
      </c>
      <c r="L25" s="217" t="str">
        <f t="shared" si="0"/>
        <v/>
      </c>
      <c r="M25" s="217" t="str">
        <f t="shared" si="0"/>
        <v/>
      </c>
      <c r="N25" s="217" t="str">
        <f t="shared" si="0"/>
        <v/>
      </c>
      <c r="O25" s="217" t="str">
        <f t="shared" si="0"/>
        <v/>
      </c>
      <c r="P25" s="217" t="str">
        <f t="shared" si="0"/>
        <v/>
      </c>
      <c r="Q25" s="217" t="str">
        <f t="shared" si="0"/>
        <v/>
      </c>
      <c r="R25" s="217" t="str">
        <f t="shared" si="0"/>
        <v/>
      </c>
      <c r="S25" s="217" t="str">
        <f t="shared" si="0"/>
        <v/>
      </c>
      <c r="T25" s="217" t="str">
        <f t="shared" si="0"/>
        <v/>
      </c>
      <c r="U25" s="217" t="str">
        <f t="shared" si="0"/>
        <v/>
      </c>
      <c r="V25" s="217" t="str">
        <f t="shared" si="0"/>
        <v/>
      </c>
      <c r="W25" s="217" t="str">
        <f t="shared" si="0"/>
        <v/>
      </c>
      <c r="X25" s="217" t="str">
        <f t="shared" si="4"/>
        <v/>
      </c>
      <c r="Y25" s="217" t="str">
        <f t="shared" si="4"/>
        <v/>
      </c>
      <c r="Z25" s="217" t="str">
        <f t="shared" si="4"/>
        <v/>
      </c>
      <c r="AA25" s="217" t="str">
        <f t="shared" si="4"/>
        <v/>
      </c>
      <c r="AB25" s="217" t="str">
        <f t="shared" si="4"/>
        <v/>
      </c>
      <c r="AC25" s="217" t="str">
        <f t="shared" si="4"/>
        <v/>
      </c>
      <c r="AD25" s="217" t="str">
        <f t="shared" si="4"/>
        <v/>
      </c>
      <c r="AE25" s="217" t="str">
        <f t="shared" si="4"/>
        <v/>
      </c>
      <c r="AF25" s="217" t="str">
        <f t="shared" si="4"/>
        <v/>
      </c>
      <c r="AG25" s="217" t="str">
        <f t="shared" si="4"/>
        <v/>
      </c>
      <c r="AH25" s="217" t="str">
        <f t="shared" si="4"/>
        <v/>
      </c>
      <c r="AI25" s="217" t="str">
        <f t="shared" si="4"/>
        <v/>
      </c>
      <c r="AJ25" s="217" t="str">
        <f t="shared" si="4"/>
        <v/>
      </c>
      <c r="AK25" s="217" t="str">
        <f t="shared" si="4"/>
        <v/>
      </c>
      <c r="AL25" s="217" t="str">
        <f t="shared" si="4"/>
        <v/>
      </c>
      <c r="AM25" s="217" t="str">
        <f t="shared" si="4"/>
        <v/>
      </c>
      <c r="AN25" s="217" t="str">
        <f t="shared" si="4"/>
        <v/>
      </c>
      <c r="AO25" s="217" t="str">
        <f t="shared" si="4"/>
        <v/>
      </c>
      <c r="AP25" s="217" t="str">
        <f t="shared" si="4"/>
        <v/>
      </c>
      <c r="AQ25" s="217" t="str">
        <f t="shared" si="4"/>
        <v/>
      </c>
      <c r="AR25" s="217" t="str">
        <f t="shared" si="4"/>
        <v/>
      </c>
      <c r="AS25" s="217" t="str">
        <f t="shared" si="4"/>
        <v/>
      </c>
      <c r="AT25" s="217" t="str">
        <f t="shared" si="4"/>
        <v/>
      </c>
      <c r="AU25" s="217" t="str">
        <f t="shared" si="4"/>
        <v/>
      </c>
      <c r="AV25" s="217" t="str">
        <f t="shared" si="4"/>
        <v/>
      </c>
      <c r="AW25" s="217" t="str">
        <f t="shared" si="4"/>
        <v/>
      </c>
      <c r="AX25" s="217" t="str">
        <f t="shared" si="4"/>
        <v/>
      </c>
      <c r="AY25" s="217" t="str">
        <f t="shared" si="4"/>
        <v/>
      </c>
      <c r="AZ25" s="217" t="str">
        <f t="shared" si="4"/>
        <v/>
      </c>
      <c r="BA25" s="217" t="str">
        <f t="shared" si="4"/>
        <v/>
      </c>
      <c r="BB25" s="217" t="str">
        <f t="shared" si="4"/>
        <v/>
      </c>
      <c r="BC25" s="217" t="str">
        <f t="shared" si="4"/>
        <v/>
      </c>
      <c r="BD25" s="217" t="str">
        <f t="shared" si="4"/>
        <v/>
      </c>
      <c r="BE25" s="217" t="str">
        <f t="shared" si="4"/>
        <v/>
      </c>
      <c r="BF25" s="212"/>
      <c r="BG25" s="212"/>
    </row>
    <row r="26" spans="1:59" s="213" customFormat="1" ht="24.95" customHeight="1" x14ac:dyDescent="0.25">
      <c r="A26" s="183"/>
      <c r="B26" s="214" t="s">
        <v>157</v>
      </c>
      <c r="C26" s="215"/>
      <c r="D26" s="215"/>
      <c r="E26" s="216">
        <v>1</v>
      </c>
      <c r="F26" s="216">
        <v>3</v>
      </c>
      <c r="G26" s="216"/>
      <c r="H26" s="216"/>
      <c r="I26" s="217"/>
      <c r="J26" s="217" t="str">
        <f t="shared" si="3"/>
        <v/>
      </c>
      <c r="K26" s="217" t="str">
        <f t="shared" si="0"/>
        <v/>
      </c>
      <c r="L26" s="217" t="str">
        <f t="shared" si="0"/>
        <v/>
      </c>
      <c r="M26" s="217" t="str">
        <f t="shared" si="0"/>
        <v/>
      </c>
      <c r="N26" s="217" t="str">
        <f t="shared" si="0"/>
        <v/>
      </c>
      <c r="O26" s="217" t="str">
        <f t="shared" si="0"/>
        <v/>
      </c>
      <c r="P26" s="217" t="str">
        <f t="shared" si="0"/>
        <v/>
      </c>
      <c r="Q26" s="217" t="str">
        <f t="shared" si="0"/>
        <v/>
      </c>
      <c r="R26" s="217" t="str">
        <f t="shared" si="0"/>
        <v/>
      </c>
      <c r="S26" s="217" t="str">
        <f t="shared" si="0"/>
        <v/>
      </c>
      <c r="T26" s="217" t="str">
        <f t="shared" si="0"/>
        <v/>
      </c>
      <c r="U26" s="217" t="str">
        <f t="shared" si="0"/>
        <v/>
      </c>
      <c r="V26" s="217" t="str">
        <f t="shared" si="0"/>
        <v/>
      </c>
      <c r="W26" s="217" t="str">
        <f t="shared" si="0"/>
        <v/>
      </c>
      <c r="X26" s="217" t="str">
        <f t="shared" si="4"/>
        <v/>
      </c>
      <c r="Y26" s="217" t="str">
        <f t="shared" si="4"/>
        <v/>
      </c>
      <c r="Z26" s="217" t="str">
        <f t="shared" si="4"/>
        <v/>
      </c>
      <c r="AA26" s="217" t="str">
        <f t="shared" si="4"/>
        <v/>
      </c>
      <c r="AB26" s="217" t="str">
        <f t="shared" si="4"/>
        <v/>
      </c>
      <c r="AC26" s="217" t="str">
        <f t="shared" si="4"/>
        <v/>
      </c>
      <c r="AD26" s="217" t="str">
        <f t="shared" si="4"/>
        <v/>
      </c>
      <c r="AE26" s="217" t="str">
        <f t="shared" si="4"/>
        <v/>
      </c>
      <c r="AF26" s="217" t="str">
        <f t="shared" si="4"/>
        <v/>
      </c>
      <c r="AG26" s="217" t="str">
        <f t="shared" si="4"/>
        <v/>
      </c>
      <c r="AH26" s="217" t="str">
        <f t="shared" si="4"/>
        <v/>
      </c>
      <c r="AI26" s="217" t="str">
        <f t="shared" si="4"/>
        <v/>
      </c>
      <c r="AJ26" s="217" t="str">
        <f t="shared" si="4"/>
        <v/>
      </c>
      <c r="AK26" s="217" t="str">
        <f t="shared" si="4"/>
        <v/>
      </c>
      <c r="AL26" s="217" t="str">
        <f t="shared" si="4"/>
        <v/>
      </c>
      <c r="AM26" s="217" t="str">
        <f t="shared" si="4"/>
        <v/>
      </c>
      <c r="AN26" s="217" t="str">
        <f t="shared" si="4"/>
        <v/>
      </c>
      <c r="AO26" s="217" t="str">
        <f t="shared" si="4"/>
        <v/>
      </c>
      <c r="AP26" s="217" t="str">
        <f t="shared" si="4"/>
        <v/>
      </c>
      <c r="AQ26" s="217" t="str">
        <f t="shared" si="4"/>
        <v/>
      </c>
      <c r="AR26" s="217" t="str">
        <f t="shared" si="4"/>
        <v/>
      </c>
      <c r="AS26" s="217" t="str">
        <f t="shared" si="4"/>
        <v/>
      </c>
      <c r="AT26" s="217" t="str">
        <f t="shared" si="4"/>
        <v/>
      </c>
      <c r="AU26" s="217" t="str">
        <f t="shared" si="4"/>
        <v/>
      </c>
      <c r="AV26" s="217" t="str">
        <f t="shared" si="4"/>
        <v/>
      </c>
      <c r="AW26" s="217" t="str">
        <f t="shared" si="4"/>
        <v/>
      </c>
      <c r="AX26" s="217" t="str">
        <f t="shared" si="4"/>
        <v/>
      </c>
      <c r="AY26" s="217" t="str">
        <f t="shared" si="4"/>
        <v/>
      </c>
      <c r="AZ26" s="217" t="str">
        <f t="shared" si="4"/>
        <v/>
      </c>
      <c r="BA26" s="217" t="str">
        <f t="shared" si="4"/>
        <v/>
      </c>
      <c r="BB26" s="217" t="str">
        <f t="shared" si="4"/>
        <v/>
      </c>
      <c r="BC26" s="217" t="str">
        <f t="shared" si="4"/>
        <v/>
      </c>
      <c r="BD26" s="217" t="str">
        <f t="shared" si="4"/>
        <v/>
      </c>
      <c r="BE26" s="217" t="str">
        <f t="shared" si="4"/>
        <v/>
      </c>
      <c r="BF26" s="212"/>
      <c r="BG26" s="212"/>
    </row>
    <row r="27" spans="1:59" s="213" customFormat="1" ht="24.95" customHeight="1" x14ac:dyDescent="0.25">
      <c r="A27" s="183"/>
      <c r="B27" s="218"/>
      <c r="C27" s="219"/>
      <c r="D27" s="219"/>
      <c r="E27" s="220"/>
      <c r="F27" s="220"/>
      <c r="G27" s="220"/>
      <c r="H27" s="220"/>
      <c r="I27" s="217"/>
      <c r="J27" s="217" t="str">
        <f>IF(J$13=$H27,"DL","")</f>
        <v/>
      </c>
      <c r="K27" s="217" t="str">
        <f t="shared" si="0"/>
        <v/>
      </c>
      <c r="L27" s="217" t="str">
        <f t="shared" si="0"/>
        <v/>
      </c>
      <c r="M27" s="217" t="str">
        <f t="shared" si="0"/>
        <v/>
      </c>
      <c r="N27" s="217" t="str">
        <f t="shared" si="0"/>
        <v/>
      </c>
      <c r="O27" s="217" t="str">
        <f t="shared" si="0"/>
        <v/>
      </c>
      <c r="P27" s="217" t="str">
        <f t="shared" si="0"/>
        <v/>
      </c>
      <c r="Q27" s="217" t="str">
        <f t="shared" si="0"/>
        <v/>
      </c>
      <c r="R27" s="217" t="str">
        <f t="shared" si="0"/>
        <v/>
      </c>
      <c r="S27" s="217" t="str">
        <f t="shared" si="0"/>
        <v/>
      </c>
      <c r="T27" s="217" t="str">
        <f t="shared" si="0"/>
        <v/>
      </c>
      <c r="U27" s="217" t="str">
        <f t="shared" si="0"/>
        <v/>
      </c>
      <c r="V27" s="217" t="str">
        <f t="shared" si="0"/>
        <v/>
      </c>
      <c r="W27" s="217" t="str">
        <f t="shared" si="0"/>
        <v/>
      </c>
      <c r="X27" s="217" t="str">
        <f t="shared" si="4"/>
        <v/>
      </c>
      <c r="Y27" s="217" t="str">
        <f t="shared" si="4"/>
        <v/>
      </c>
      <c r="Z27" s="217" t="str">
        <f t="shared" si="4"/>
        <v/>
      </c>
      <c r="AA27" s="217" t="str">
        <f t="shared" si="4"/>
        <v/>
      </c>
      <c r="AB27" s="217" t="str">
        <f t="shared" si="4"/>
        <v/>
      </c>
      <c r="AC27" s="217" t="str">
        <f t="shared" si="4"/>
        <v/>
      </c>
      <c r="AD27" s="217" t="str">
        <f t="shared" si="4"/>
        <v/>
      </c>
      <c r="AE27" s="217" t="str">
        <f t="shared" si="4"/>
        <v/>
      </c>
      <c r="AF27" s="217" t="str">
        <f t="shared" si="4"/>
        <v/>
      </c>
      <c r="AG27" s="217" t="str">
        <f t="shared" si="4"/>
        <v/>
      </c>
      <c r="AH27" s="217" t="str">
        <f t="shared" si="4"/>
        <v/>
      </c>
      <c r="AI27" s="217" t="str">
        <f t="shared" si="4"/>
        <v/>
      </c>
      <c r="AJ27" s="217" t="str">
        <f t="shared" si="4"/>
        <v/>
      </c>
      <c r="AK27" s="217" t="str">
        <f t="shared" si="4"/>
        <v/>
      </c>
      <c r="AL27" s="217" t="str">
        <f t="shared" si="4"/>
        <v/>
      </c>
      <c r="AM27" s="217" t="str">
        <f t="shared" si="4"/>
        <v/>
      </c>
      <c r="AN27" s="217" t="str">
        <f t="shared" si="4"/>
        <v/>
      </c>
      <c r="AO27" s="217" t="str">
        <f t="shared" si="4"/>
        <v/>
      </c>
      <c r="AP27" s="217" t="str">
        <f t="shared" si="4"/>
        <v/>
      </c>
      <c r="AQ27" s="217" t="str">
        <f t="shared" si="4"/>
        <v/>
      </c>
      <c r="AR27" s="217" t="str">
        <f t="shared" si="4"/>
        <v/>
      </c>
      <c r="AS27" s="217" t="str">
        <f t="shared" si="4"/>
        <v/>
      </c>
      <c r="AT27" s="217" t="str">
        <f t="shared" si="4"/>
        <v/>
      </c>
      <c r="AU27" s="217" t="str">
        <f t="shared" si="4"/>
        <v/>
      </c>
      <c r="AV27" s="217" t="str">
        <f t="shared" si="4"/>
        <v/>
      </c>
      <c r="AW27" s="217" t="str">
        <f t="shared" si="4"/>
        <v/>
      </c>
      <c r="AX27" s="217" t="str">
        <f t="shared" si="4"/>
        <v/>
      </c>
      <c r="AY27" s="217" t="str">
        <f t="shared" si="4"/>
        <v/>
      </c>
      <c r="AZ27" s="217" t="str">
        <f t="shared" si="4"/>
        <v/>
      </c>
      <c r="BA27" s="217" t="str">
        <f t="shared" si="4"/>
        <v/>
      </c>
      <c r="BB27" s="217" t="str">
        <f t="shared" si="4"/>
        <v/>
      </c>
      <c r="BC27" s="217" t="str">
        <f t="shared" si="4"/>
        <v/>
      </c>
      <c r="BD27" s="217" t="str">
        <f t="shared" si="4"/>
        <v/>
      </c>
      <c r="BE27" s="217" t="str">
        <f t="shared" si="4"/>
        <v/>
      </c>
      <c r="BF27" s="212"/>
      <c r="BG27" s="212"/>
    </row>
    <row r="28" spans="1:59" s="213" customFormat="1" ht="24.95" customHeight="1" x14ac:dyDescent="0.25">
      <c r="A28" s="183"/>
      <c r="B28" s="218"/>
      <c r="C28" s="219"/>
      <c r="D28" s="219"/>
      <c r="E28" s="220"/>
      <c r="F28" s="220"/>
      <c r="G28" s="220"/>
      <c r="H28" s="220"/>
      <c r="I28" s="217"/>
      <c r="J28" s="217" t="str">
        <f t="shared" ref="J28:Y43" si="5">IF(J$13=$H28,"DL","")</f>
        <v/>
      </c>
      <c r="K28" s="217" t="str">
        <f t="shared" si="0"/>
        <v/>
      </c>
      <c r="L28" s="217" t="str">
        <f t="shared" si="0"/>
        <v/>
      </c>
      <c r="M28" s="217" t="str">
        <f t="shared" si="0"/>
        <v/>
      </c>
      <c r="N28" s="217" t="str">
        <f t="shared" si="0"/>
        <v/>
      </c>
      <c r="O28" s="217" t="str">
        <f t="shared" si="0"/>
        <v/>
      </c>
      <c r="P28" s="217" t="str">
        <f t="shared" si="0"/>
        <v/>
      </c>
      <c r="Q28" s="217" t="str">
        <f t="shared" si="0"/>
        <v/>
      </c>
      <c r="R28" s="217" t="str">
        <f t="shared" si="0"/>
        <v/>
      </c>
      <c r="S28" s="217" t="str">
        <f t="shared" si="0"/>
        <v/>
      </c>
      <c r="T28" s="217" t="str">
        <f t="shared" si="0"/>
        <v/>
      </c>
      <c r="U28" s="217" t="str">
        <f t="shared" si="0"/>
        <v/>
      </c>
      <c r="V28" s="217" t="str">
        <f t="shared" si="0"/>
        <v/>
      </c>
      <c r="W28" s="217" t="str">
        <f t="shared" si="0"/>
        <v/>
      </c>
      <c r="X28" s="217" t="str">
        <f t="shared" si="4"/>
        <v/>
      </c>
      <c r="Y28" s="217" t="str">
        <f t="shared" si="4"/>
        <v/>
      </c>
      <c r="Z28" s="217" t="str">
        <f t="shared" si="4"/>
        <v/>
      </c>
      <c r="AA28" s="217" t="str">
        <f t="shared" si="4"/>
        <v/>
      </c>
      <c r="AB28" s="217" t="str">
        <f t="shared" si="4"/>
        <v/>
      </c>
      <c r="AC28" s="217" t="str">
        <f t="shared" si="4"/>
        <v/>
      </c>
      <c r="AD28" s="217" t="str">
        <f t="shared" si="4"/>
        <v/>
      </c>
      <c r="AE28" s="217" t="str">
        <f t="shared" si="4"/>
        <v/>
      </c>
      <c r="AF28" s="217" t="str">
        <f t="shared" si="4"/>
        <v/>
      </c>
      <c r="AG28" s="217" t="str">
        <f t="shared" si="4"/>
        <v/>
      </c>
      <c r="AH28" s="217" t="str">
        <f t="shared" si="4"/>
        <v/>
      </c>
      <c r="AI28" s="217" t="str">
        <f t="shared" si="4"/>
        <v/>
      </c>
      <c r="AJ28" s="217" t="str">
        <f t="shared" si="4"/>
        <v/>
      </c>
      <c r="AK28" s="217" t="str">
        <f t="shared" si="4"/>
        <v/>
      </c>
      <c r="AL28" s="217" t="str">
        <f t="shared" si="4"/>
        <v/>
      </c>
      <c r="AM28" s="217" t="str">
        <f t="shared" si="4"/>
        <v/>
      </c>
      <c r="AN28" s="217" t="str">
        <f t="shared" si="4"/>
        <v/>
      </c>
      <c r="AO28" s="217" t="str">
        <f t="shared" si="4"/>
        <v/>
      </c>
      <c r="AP28" s="217" t="str">
        <f t="shared" si="4"/>
        <v/>
      </c>
      <c r="AQ28" s="217" t="str">
        <f t="shared" si="4"/>
        <v/>
      </c>
      <c r="AR28" s="217" t="str">
        <f t="shared" si="4"/>
        <v/>
      </c>
      <c r="AS28" s="217" t="str">
        <f t="shared" si="4"/>
        <v/>
      </c>
      <c r="AT28" s="217" t="str">
        <f t="shared" si="4"/>
        <v/>
      </c>
      <c r="AU28" s="217" t="str">
        <f t="shared" si="4"/>
        <v/>
      </c>
      <c r="AV28" s="217" t="str">
        <f t="shared" si="4"/>
        <v/>
      </c>
      <c r="AW28" s="217" t="str">
        <f t="shared" si="4"/>
        <v/>
      </c>
      <c r="AX28" s="217" t="str">
        <f t="shared" si="4"/>
        <v/>
      </c>
      <c r="AY28" s="217" t="str">
        <f t="shared" si="4"/>
        <v/>
      </c>
      <c r="AZ28" s="217" t="str">
        <f t="shared" si="4"/>
        <v/>
      </c>
      <c r="BA28" s="217" t="str">
        <f t="shared" si="4"/>
        <v/>
      </c>
      <c r="BB28" s="217" t="str">
        <f t="shared" si="4"/>
        <v/>
      </c>
      <c r="BC28" s="217" t="str">
        <f t="shared" si="4"/>
        <v/>
      </c>
      <c r="BD28" s="217" t="str">
        <f t="shared" si="4"/>
        <v/>
      </c>
      <c r="BE28" s="217" t="str">
        <f t="shared" si="4"/>
        <v/>
      </c>
      <c r="BF28" s="212"/>
      <c r="BG28" s="212"/>
    </row>
    <row r="29" spans="1:59" s="213" customFormat="1" ht="24.95" customHeight="1" x14ac:dyDescent="0.25">
      <c r="A29" s="183"/>
      <c r="B29" s="218"/>
      <c r="C29" s="219"/>
      <c r="D29" s="221"/>
      <c r="E29" s="220"/>
      <c r="F29" s="220"/>
      <c r="G29" s="220"/>
      <c r="H29" s="220"/>
      <c r="I29" s="217"/>
      <c r="J29" s="217" t="str">
        <f t="shared" si="5"/>
        <v/>
      </c>
      <c r="K29" s="217" t="str">
        <f t="shared" si="0"/>
        <v/>
      </c>
      <c r="L29" s="217" t="str">
        <f t="shared" si="0"/>
        <v/>
      </c>
      <c r="M29" s="217" t="str">
        <f t="shared" si="0"/>
        <v/>
      </c>
      <c r="N29" s="217" t="str">
        <f t="shared" si="0"/>
        <v/>
      </c>
      <c r="O29" s="217" t="str">
        <f t="shared" si="0"/>
        <v/>
      </c>
      <c r="P29" s="217" t="str">
        <f t="shared" si="0"/>
        <v/>
      </c>
      <c r="Q29" s="217" t="str">
        <f t="shared" si="0"/>
        <v/>
      </c>
      <c r="R29" s="217" t="str">
        <f t="shared" si="0"/>
        <v/>
      </c>
      <c r="S29" s="217" t="str">
        <f t="shared" si="0"/>
        <v/>
      </c>
      <c r="T29" s="217" t="str">
        <f t="shared" si="0"/>
        <v/>
      </c>
      <c r="U29" s="217" t="str">
        <f t="shared" si="0"/>
        <v/>
      </c>
      <c r="V29" s="217" t="str">
        <f t="shared" si="0"/>
        <v/>
      </c>
      <c r="W29" s="217" t="str">
        <f t="shared" si="0"/>
        <v/>
      </c>
      <c r="X29" s="217" t="str">
        <f t="shared" si="4"/>
        <v/>
      </c>
      <c r="Y29" s="217" t="str">
        <f t="shared" si="4"/>
        <v/>
      </c>
      <c r="Z29" s="217" t="str">
        <f t="shared" si="4"/>
        <v/>
      </c>
      <c r="AA29" s="217" t="str">
        <f t="shared" si="4"/>
        <v/>
      </c>
      <c r="AB29" s="217" t="str">
        <f t="shared" si="4"/>
        <v/>
      </c>
      <c r="AC29" s="217" t="str">
        <f t="shared" si="4"/>
        <v/>
      </c>
      <c r="AD29" s="217" t="str">
        <f t="shared" si="4"/>
        <v/>
      </c>
      <c r="AE29" s="217" t="str">
        <f t="shared" si="4"/>
        <v/>
      </c>
      <c r="AF29" s="217" t="str">
        <f t="shared" si="4"/>
        <v/>
      </c>
      <c r="AG29" s="217" t="str">
        <f t="shared" si="4"/>
        <v/>
      </c>
      <c r="AH29" s="217" t="str">
        <f t="shared" si="4"/>
        <v/>
      </c>
      <c r="AI29" s="217" t="str">
        <f t="shared" si="4"/>
        <v/>
      </c>
      <c r="AJ29" s="217" t="str">
        <f t="shared" si="4"/>
        <v/>
      </c>
      <c r="AK29" s="217" t="str">
        <f t="shared" si="4"/>
        <v/>
      </c>
      <c r="AL29" s="217" t="str">
        <f t="shared" si="4"/>
        <v/>
      </c>
      <c r="AM29" s="217" t="str">
        <f t="shared" si="4"/>
        <v/>
      </c>
      <c r="AN29" s="217" t="str">
        <f t="shared" si="4"/>
        <v/>
      </c>
      <c r="AO29" s="217" t="str">
        <f t="shared" si="4"/>
        <v/>
      </c>
      <c r="AP29" s="217" t="str">
        <f t="shared" si="4"/>
        <v/>
      </c>
      <c r="AQ29" s="217" t="str">
        <f t="shared" si="4"/>
        <v/>
      </c>
      <c r="AR29" s="217" t="str">
        <f t="shared" si="4"/>
        <v/>
      </c>
      <c r="AS29" s="217" t="str">
        <f t="shared" si="4"/>
        <v/>
      </c>
      <c r="AT29" s="217" t="str">
        <f t="shared" si="4"/>
        <v/>
      </c>
      <c r="AU29" s="217" t="str">
        <f t="shared" si="4"/>
        <v/>
      </c>
      <c r="AV29" s="217" t="str">
        <f t="shared" si="4"/>
        <v/>
      </c>
      <c r="AW29" s="217" t="str">
        <f t="shared" si="4"/>
        <v/>
      </c>
      <c r="AX29" s="217" t="str">
        <f t="shared" si="4"/>
        <v/>
      </c>
      <c r="AY29" s="217" t="str">
        <f t="shared" si="4"/>
        <v/>
      </c>
      <c r="AZ29" s="217" t="str">
        <f t="shared" si="4"/>
        <v/>
      </c>
      <c r="BA29" s="217" t="str">
        <f t="shared" si="4"/>
        <v/>
      </c>
      <c r="BB29" s="217" t="str">
        <f t="shared" si="4"/>
        <v/>
      </c>
      <c r="BC29" s="217" t="str">
        <f t="shared" si="4"/>
        <v/>
      </c>
      <c r="BD29" s="217" t="str">
        <f t="shared" si="4"/>
        <v/>
      </c>
      <c r="BE29" s="217" t="str">
        <f t="shared" si="4"/>
        <v/>
      </c>
      <c r="BF29" s="212"/>
      <c r="BG29" s="212"/>
    </row>
    <row r="30" spans="1:59" s="213" customFormat="1" ht="24.95" customHeight="1" x14ac:dyDescent="0.25">
      <c r="A30" s="183"/>
      <c r="B30" s="218"/>
      <c r="C30" s="219"/>
      <c r="D30" s="219"/>
      <c r="E30" s="220"/>
      <c r="F30" s="220"/>
      <c r="G30" s="220"/>
      <c r="H30" s="220"/>
      <c r="I30" s="217"/>
      <c r="J30" s="217" t="str">
        <f t="shared" si="5"/>
        <v/>
      </c>
      <c r="K30" s="217" t="str">
        <f t="shared" si="0"/>
        <v/>
      </c>
      <c r="L30" s="217" t="str">
        <f t="shared" si="0"/>
        <v/>
      </c>
      <c r="M30" s="217" t="str">
        <f t="shared" si="0"/>
        <v/>
      </c>
      <c r="N30" s="217" t="str">
        <f t="shared" si="0"/>
        <v/>
      </c>
      <c r="O30" s="217" t="str">
        <f t="shared" si="0"/>
        <v/>
      </c>
      <c r="P30" s="217" t="str">
        <f t="shared" si="0"/>
        <v/>
      </c>
      <c r="Q30" s="217" t="str">
        <f t="shared" si="0"/>
        <v/>
      </c>
      <c r="R30" s="217" t="str">
        <f t="shared" si="0"/>
        <v/>
      </c>
      <c r="S30" s="217" t="str">
        <f t="shared" si="0"/>
        <v/>
      </c>
      <c r="T30" s="217" t="str">
        <f t="shared" si="0"/>
        <v/>
      </c>
      <c r="U30" s="217" t="str">
        <f t="shared" si="0"/>
        <v/>
      </c>
      <c r="V30" s="217" t="str">
        <f t="shared" si="0"/>
        <v/>
      </c>
      <c r="W30" s="217" t="str">
        <f t="shared" si="0"/>
        <v/>
      </c>
      <c r="X30" s="217" t="str">
        <f t="shared" si="0"/>
        <v/>
      </c>
      <c r="Y30" s="217" t="str">
        <f t="shared" si="0"/>
        <v/>
      </c>
      <c r="Z30" s="217" t="str">
        <f t="shared" ref="Z30:BE37" si="6">IF(Z$13=$H30,"DL","")</f>
        <v/>
      </c>
      <c r="AA30" s="217" t="str">
        <f t="shared" si="6"/>
        <v/>
      </c>
      <c r="AB30" s="217" t="str">
        <f t="shared" si="6"/>
        <v/>
      </c>
      <c r="AC30" s="217" t="str">
        <f t="shared" si="6"/>
        <v/>
      </c>
      <c r="AD30" s="217" t="str">
        <f t="shared" si="6"/>
        <v/>
      </c>
      <c r="AE30" s="217" t="str">
        <f t="shared" si="6"/>
        <v/>
      </c>
      <c r="AF30" s="217" t="str">
        <f t="shared" si="6"/>
        <v/>
      </c>
      <c r="AG30" s="217" t="str">
        <f t="shared" si="6"/>
        <v/>
      </c>
      <c r="AH30" s="217" t="str">
        <f t="shared" si="6"/>
        <v/>
      </c>
      <c r="AI30" s="217" t="str">
        <f t="shared" si="6"/>
        <v/>
      </c>
      <c r="AJ30" s="217" t="str">
        <f t="shared" si="6"/>
        <v/>
      </c>
      <c r="AK30" s="217" t="str">
        <f t="shared" si="6"/>
        <v/>
      </c>
      <c r="AL30" s="217" t="str">
        <f t="shared" si="6"/>
        <v/>
      </c>
      <c r="AM30" s="217" t="str">
        <f t="shared" si="6"/>
        <v/>
      </c>
      <c r="AN30" s="217" t="str">
        <f t="shared" si="6"/>
        <v/>
      </c>
      <c r="AO30" s="217" t="str">
        <f t="shared" si="6"/>
        <v/>
      </c>
      <c r="AP30" s="217" t="str">
        <f t="shared" si="6"/>
        <v/>
      </c>
      <c r="AQ30" s="217" t="str">
        <f t="shared" si="6"/>
        <v/>
      </c>
      <c r="AR30" s="217" t="str">
        <f t="shared" si="6"/>
        <v/>
      </c>
      <c r="AS30" s="217" t="str">
        <f t="shared" si="6"/>
        <v/>
      </c>
      <c r="AT30" s="217" t="str">
        <f t="shared" si="6"/>
        <v/>
      </c>
      <c r="AU30" s="217" t="str">
        <f t="shared" si="6"/>
        <v/>
      </c>
      <c r="AV30" s="217" t="str">
        <f t="shared" si="6"/>
        <v/>
      </c>
      <c r="AW30" s="217" t="str">
        <f t="shared" si="6"/>
        <v/>
      </c>
      <c r="AX30" s="217" t="str">
        <f t="shared" si="6"/>
        <v/>
      </c>
      <c r="AY30" s="217" t="str">
        <f t="shared" si="6"/>
        <v/>
      </c>
      <c r="AZ30" s="217" t="str">
        <f t="shared" si="6"/>
        <v/>
      </c>
      <c r="BA30" s="217" t="str">
        <f t="shared" si="6"/>
        <v/>
      </c>
      <c r="BB30" s="217" t="str">
        <f t="shared" si="6"/>
        <v/>
      </c>
      <c r="BC30" s="217" t="str">
        <f t="shared" si="6"/>
        <v/>
      </c>
      <c r="BD30" s="217" t="str">
        <f t="shared" si="6"/>
        <v/>
      </c>
      <c r="BE30" s="217" t="str">
        <f t="shared" si="6"/>
        <v/>
      </c>
      <c r="BF30" s="212"/>
      <c r="BG30" s="212"/>
    </row>
    <row r="31" spans="1:59" s="213" customFormat="1" ht="24.95" customHeight="1" x14ac:dyDescent="0.25">
      <c r="A31" s="183"/>
      <c r="B31" s="218"/>
      <c r="C31" s="219"/>
      <c r="D31" s="219"/>
      <c r="E31" s="220"/>
      <c r="F31" s="220"/>
      <c r="G31" s="220"/>
      <c r="H31" s="220"/>
      <c r="I31" s="217"/>
      <c r="J31" s="217" t="str">
        <f t="shared" si="5"/>
        <v/>
      </c>
      <c r="K31" s="217" t="str">
        <f t="shared" si="5"/>
        <v/>
      </c>
      <c r="L31" s="217" t="str">
        <f t="shared" si="5"/>
        <v/>
      </c>
      <c r="M31" s="217" t="str">
        <f t="shared" si="5"/>
        <v/>
      </c>
      <c r="N31" s="217" t="str">
        <f t="shared" si="5"/>
        <v/>
      </c>
      <c r="O31" s="217" t="str">
        <f t="shared" si="5"/>
        <v/>
      </c>
      <c r="P31" s="217" t="str">
        <f t="shared" si="5"/>
        <v/>
      </c>
      <c r="Q31" s="217" t="str">
        <f t="shared" si="5"/>
        <v/>
      </c>
      <c r="R31" s="217" t="str">
        <f t="shared" si="5"/>
        <v/>
      </c>
      <c r="S31" s="217" t="str">
        <f t="shared" si="5"/>
        <v/>
      </c>
      <c r="T31" s="217" t="str">
        <f t="shared" si="5"/>
        <v/>
      </c>
      <c r="U31" s="217" t="str">
        <f t="shared" si="5"/>
        <v/>
      </c>
      <c r="V31" s="217" t="str">
        <f t="shared" si="5"/>
        <v/>
      </c>
      <c r="W31" s="217" t="str">
        <f t="shared" si="5"/>
        <v/>
      </c>
      <c r="X31" s="217" t="str">
        <f t="shared" si="5"/>
        <v/>
      </c>
      <c r="Y31" s="217" t="str">
        <f t="shared" si="5"/>
        <v/>
      </c>
      <c r="Z31" s="217" t="str">
        <f t="shared" si="6"/>
        <v/>
      </c>
      <c r="AA31" s="217" t="str">
        <f t="shared" si="6"/>
        <v/>
      </c>
      <c r="AB31" s="217" t="str">
        <f t="shared" si="6"/>
        <v/>
      </c>
      <c r="AC31" s="217" t="str">
        <f t="shared" si="6"/>
        <v/>
      </c>
      <c r="AD31" s="217" t="str">
        <f t="shared" si="6"/>
        <v/>
      </c>
      <c r="AE31" s="217" t="str">
        <f t="shared" si="6"/>
        <v/>
      </c>
      <c r="AF31" s="217" t="str">
        <f t="shared" si="6"/>
        <v/>
      </c>
      <c r="AG31" s="217" t="str">
        <f t="shared" si="6"/>
        <v/>
      </c>
      <c r="AH31" s="217" t="str">
        <f t="shared" si="6"/>
        <v/>
      </c>
      <c r="AI31" s="217" t="str">
        <f t="shared" si="6"/>
        <v/>
      </c>
      <c r="AJ31" s="217" t="str">
        <f t="shared" si="6"/>
        <v/>
      </c>
      <c r="AK31" s="217" t="str">
        <f t="shared" si="6"/>
        <v/>
      </c>
      <c r="AL31" s="217" t="str">
        <f t="shared" si="6"/>
        <v/>
      </c>
      <c r="AM31" s="217" t="str">
        <f t="shared" si="6"/>
        <v/>
      </c>
      <c r="AN31" s="217" t="str">
        <f t="shared" si="6"/>
        <v/>
      </c>
      <c r="AO31" s="217" t="str">
        <f t="shared" si="6"/>
        <v/>
      </c>
      <c r="AP31" s="217" t="str">
        <f t="shared" si="6"/>
        <v/>
      </c>
      <c r="AQ31" s="217" t="str">
        <f t="shared" si="6"/>
        <v/>
      </c>
      <c r="AR31" s="217" t="str">
        <f t="shared" si="6"/>
        <v/>
      </c>
      <c r="AS31" s="217" t="str">
        <f t="shared" si="6"/>
        <v/>
      </c>
      <c r="AT31" s="217" t="str">
        <f t="shared" si="6"/>
        <v/>
      </c>
      <c r="AU31" s="217" t="str">
        <f t="shared" si="6"/>
        <v/>
      </c>
      <c r="AV31" s="217" t="str">
        <f t="shared" si="6"/>
        <v/>
      </c>
      <c r="AW31" s="217" t="str">
        <f t="shared" si="6"/>
        <v/>
      </c>
      <c r="AX31" s="217" t="str">
        <f t="shared" si="6"/>
        <v/>
      </c>
      <c r="AY31" s="217" t="str">
        <f t="shared" si="6"/>
        <v/>
      </c>
      <c r="AZ31" s="217" t="str">
        <f t="shared" si="6"/>
        <v/>
      </c>
      <c r="BA31" s="217" t="str">
        <f t="shared" si="6"/>
        <v/>
      </c>
      <c r="BB31" s="217" t="str">
        <f t="shared" si="6"/>
        <v/>
      </c>
      <c r="BC31" s="217" t="str">
        <f t="shared" si="6"/>
        <v/>
      </c>
      <c r="BD31" s="217" t="str">
        <f t="shared" si="6"/>
        <v/>
      </c>
      <c r="BE31" s="217" t="str">
        <f t="shared" si="6"/>
        <v/>
      </c>
      <c r="BF31" s="212"/>
      <c r="BG31" s="212"/>
    </row>
    <row r="32" spans="1:59" s="213" customFormat="1" ht="24.95" customHeight="1" x14ac:dyDescent="0.25">
      <c r="A32" s="183"/>
      <c r="B32" s="218"/>
      <c r="C32" s="219"/>
      <c r="D32" s="219"/>
      <c r="E32" s="220"/>
      <c r="F32" s="220"/>
      <c r="G32" s="220"/>
      <c r="H32" s="220"/>
      <c r="I32" s="217"/>
      <c r="J32" s="217" t="str">
        <f t="shared" si="5"/>
        <v/>
      </c>
      <c r="K32" s="217" t="str">
        <f t="shared" si="5"/>
        <v/>
      </c>
      <c r="L32" s="217" t="str">
        <f t="shared" si="5"/>
        <v/>
      </c>
      <c r="M32" s="217" t="str">
        <f t="shared" si="5"/>
        <v/>
      </c>
      <c r="N32" s="217" t="str">
        <f t="shared" si="5"/>
        <v/>
      </c>
      <c r="O32" s="217" t="str">
        <f t="shared" si="5"/>
        <v/>
      </c>
      <c r="P32" s="217" t="str">
        <f t="shared" si="5"/>
        <v/>
      </c>
      <c r="Q32" s="217" t="str">
        <f t="shared" si="5"/>
        <v/>
      </c>
      <c r="R32" s="217" t="str">
        <f t="shared" si="5"/>
        <v/>
      </c>
      <c r="S32" s="217" t="str">
        <f t="shared" si="5"/>
        <v/>
      </c>
      <c r="T32" s="217" t="str">
        <f t="shared" si="5"/>
        <v/>
      </c>
      <c r="U32" s="217" t="str">
        <f t="shared" si="5"/>
        <v/>
      </c>
      <c r="V32" s="217" t="str">
        <f t="shared" si="5"/>
        <v/>
      </c>
      <c r="W32" s="217" t="str">
        <f t="shared" si="5"/>
        <v/>
      </c>
      <c r="X32" s="217" t="str">
        <f t="shared" si="5"/>
        <v/>
      </c>
      <c r="Y32" s="217" t="str">
        <f t="shared" si="5"/>
        <v/>
      </c>
      <c r="Z32" s="217" t="str">
        <f t="shared" si="6"/>
        <v/>
      </c>
      <c r="AA32" s="217" t="str">
        <f t="shared" si="6"/>
        <v/>
      </c>
      <c r="AB32" s="217" t="str">
        <f t="shared" si="6"/>
        <v/>
      </c>
      <c r="AC32" s="217" t="str">
        <f t="shared" si="6"/>
        <v/>
      </c>
      <c r="AD32" s="217" t="str">
        <f t="shared" si="6"/>
        <v/>
      </c>
      <c r="AE32" s="217" t="str">
        <f t="shared" si="6"/>
        <v/>
      </c>
      <c r="AF32" s="217" t="str">
        <f t="shared" si="6"/>
        <v/>
      </c>
      <c r="AG32" s="217" t="str">
        <f t="shared" si="6"/>
        <v/>
      </c>
      <c r="AH32" s="217" t="str">
        <f t="shared" si="6"/>
        <v/>
      </c>
      <c r="AI32" s="217" t="str">
        <f t="shared" si="6"/>
        <v/>
      </c>
      <c r="AJ32" s="217" t="str">
        <f t="shared" si="6"/>
        <v/>
      </c>
      <c r="AK32" s="217" t="str">
        <f t="shared" si="6"/>
        <v/>
      </c>
      <c r="AL32" s="217" t="str">
        <f t="shared" si="6"/>
        <v/>
      </c>
      <c r="AM32" s="217" t="str">
        <f t="shared" si="6"/>
        <v/>
      </c>
      <c r="AN32" s="217" t="str">
        <f t="shared" si="6"/>
        <v/>
      </c>
      <c r="AO32" s="217" t="str">
        <f t="shared" si="6"/>
        <v/>
      </c>
      <c r="AP32" s="217" t="str">
        <f t="shared" si="6"/>
        <v/>
      </c>
      <c r="AQ32" s="217" t="str">
        <f t="shared" si="6"/>
        <v/>
      </c>
      <c r="AR32" s="217" t="str">
        <f t="shared" si="6"/>
        <v/>
      </c>
      <c r="AS32" s="217" t="str">
        <f t="shared" si="6"/>
        <v/>
      </c>
      <c r="AT32" s="217" t="str">
        <f t="shared" si="6"/>
        <v/>
      </c>
      <c r="AU32" s="217" t="str">
        <f t="shared" si="6"/>
        <v/>
      </c>
      <c r="AV32" s="217" t="str">
        <f t="shared" si="6"/>
        <v/>
      </c>
      <c r="AW32" s="217" t="str">
        <f t="shared" si="6"/>
        <v/>
      </c>
      <c r="AX32" s="217" t="str">
        <f t="shared" si="6"/>
        <v/>
      </c>
      <c r="AY32" s="217" t="str">
        <f t="shared" si="6"/>
        <v/>
      </c>
      <c r="AZ32" s="217" t="str">
        <f t="shared" si="6"/>
        <v/>
      </c>
      <c r="BA32" s="217" t="str">
        <f t="shared" si="6"/>
        <v/>
      </c>
      <c r="BB32" s="217" t="str">
        <f t="shared" si="6"/>
        <v/>
      </c>
      <c r="BC32" s="217" t="str">
        <f t="shared" si="6"/>
        <v/>
      </c>
      <c r="BD32" s="217" t="str">
        <f t="shared" si="6"/>
        <v/>
      </c>
      <c r="BE32" s="217" t="str">
        <f t="shared" si="6"/>
        <v/>
      </c>
      <c r="BF32" s="212"/>
      <c r="BG32" s="212"/>
    </row>
    <row r="33" spans="1:59" s="213" customFormat="1" ht="24.95" customHeight="1" x14ac:dyDescent="0.25">
      <c r="A33" s="183"/>
      <c r="B33" s="214"/>
      <c r="C33" s="215"/>
      <c r="D33" s="215"/>
      <c r="E33" s="216"/>
      <c r="F33" s="216"/>
      <c r="G33" s="216"/>
      <c r="H33" s="216"/>
      <c r="I33" s="217"/>
      <c r="J33" s="217" t="str">
        <f>IF(J$13=$H33,"DL","")</f>
        <v/>
      </c>
      <c r="K33" s="217" t="str">
        <f t="shared" si="5"/>
        <v/>
      </c>
      <c r="L33" s="217" t="str">
        <f t="shared" si="5"/>
        <v/>
      </c>
      <c r="M33" s="217" t="str">
        <f t="shared" si="5"/>
        <v/>
      </c>
      <c r="N33" s="217" t="str">
        <f t="shared" si="5"/>
        <v/>
      </c>
      <c r="O33" s="217" t="str">
        <f t="shared" si="5"/>
        <v/>
      </c>
      <c r="P33" s="217" t="str">
        <f t="shared" si="5"/>
        <v/>
      </c>
      <c r="Q33" s="217" t="str">
        <f t="shared" si="5"/>
        <v/>
      </c>
      <c r="R33" s="217" t="str">
        <f t="shared" si="5"/>
        <v/>
      </c>
      <c r="S33" s="217" t="str">
        <f t="shared" si="5"/>
        <v/>
      </c>
      <c r="T33" s="217" t="str">
        <f t="shared" si="5"/>
        <v/>
      </c>
      <c r="U33" s="217" t="str">
        <f t="shared" si="5"/>
        <v/>
      </c>
      <c r="V33" s="217" t="str">
        <f t="shared" si="5"/>
        <v/>
      </c>
      <c r="W33" s="217" t="str">
        <f t="shared" si="5"/>
        <v/>
      </c>
      <c r="X33" s="217" t="str">
        <f t="shared" si="5"/>
        <v/>
      </c>
      <c r="Y33" s="217" t="str">
        <f t="shared" si="5"/>
        <v/>
      </c>
      <c r="Z33" s="217" t="str">
        <f t="shared" si="6"/>
        <v/>
      </c>
      <c r="AA33" s="217" t="str">
        <f t="shared" si="6"/>
        <v/>
      </c>
      <c r="AB33" s="217" t="str">
        <f t="shared" si="6"/>
        <v/>
      </c>
      <c r="AC33" s="217" t="str">
        <f t="shared" si="6"/>
        <v/>
      </c>
      <c r="AD33" s="217" t="str">
        <f t="shared" si="6"/>
        <v/>
      </c>
      <c r="AE33" s="217" t="str">
        <f t="shared" si="6"/>
        <v/>
      </c>
      <c r="AF33" s="217" t="str">
        <f t="shared" si="6"/>
        <v/>
      </c>
      <c r="AG33" s="217" t="str">
        <f t="shared" si="6"/>
        <v/>
      </c>
      <c r="AH33" s="217" t="str">
        <f t="shared" si="6"/>
        <v/>
      </c>
      <c r="AI33" s="217" t="str">
        <f t="shared" si="6"/>
        <v/>
      </c>
      <c r="AJ33" s="217" t="str">
        <f t="shared" si="6"/>
        <v/>
      </c>
      <c r="AK33" s="217" t="str">
        <f t="shared" si="6"/>
        <v/>
      </c>
      <c r="AL33" s="217" t="str">
        <f t="shared" si="6"/>
        <v/>
      </c>
      <c r="AM33" s="217" t="str">
        <f t="shared" si="6"/>
        <v/>
      </c>
      <c r="AN33" s="217" t="str">
        <f t="shared" si="6"/>
        <v/>
      </c>
      <c r="AO33" s="217" t="str">
        <f t="shared" si="6"/>
        <v/>
      </c>
      <c r="AP33" s="217" t="str">
        <f t="shared" si="6"/>
        <v/>
      </c>
      <c r="AQ33" s="217" t="str">
        <f t="shared" si="6"/>
        <v/>
      </c>
      <c r="AR33" s="217" t="str">
        <f t="shared" si="6"/>
        <v/>
      </c>
      <c r="AS33" s="217" t="str">
        <f t="shared" si="6"/>
        <v/>
      </c>
      <c r="AT33" s="217" t="str">
        <f t="shared" si="6"/>
        <v/>
      </c>
      <c r="AU33" s="217" t="str">
        <f t="shared" si="6"/>
        <v/>
      </c>
      <c r="AV33" s="217" t="str">
        <f t="shared" si="6"/>
        <v/>
      </c>
      <c r="AW33" s="217" t="str">
        <f t="shared" si="6"/>
        <v/>
      </c>
      <c r="AX33" s="217" t="str">
        <f t="shared" si="6"/>
        <v/>
      </c>
      <c r="AY33" s="217" t="str">
        <f t="shared" si="6"/>
        <v/>
      </c>
      <c r="AZ33" s="217" t="str">
        <f t="shared" si="6"/>
        <v/>
      </c>
      <c r="BA33" s="217" t="str">
        <f t="shared" si="6"/>
        <v/>
      </c>
      <c r="BB33" s="217" t="str">
        <f t="shared" si="6"/>
        <v/>
      </c>
      <c r="BC33" s="217" t="str">
        <f t="shared" si="6"/>
        <v/>
      </c>
      <c r="BD33" s="217" t="str">
        <f t="shared" si="6"/>
        <v/>
      </c>
      <c r="BE33" s="217" t="str">
        <f t="shared" si="6"/>
        <v/>
      </c>
      <c r="BF33" s="212"/>
      <c r="BG33" s="212"/>
    </row>
    <row r="34" spans="1:59" s="213" customFormat="1" ht="24.95" customHeight="1" x14ac:dyDescent="0.25">
      <c r="A34" s="183"/>
      <c r="B34" s="214"/>
      <c r="C34" s="215"/>
      <c r="D34" s="215"/>
      <c r="E34" s="216"/>
      <c r="F34" s="216"/>
      <c r="G34" s="216"/>
      <c r="H34" s="216"/>
      <c r="I34" s="217"/>
      <c r="J34" s="217" t="str">
        <f t="shared" ref="J34:J38" si="7">IF(J$13=$H34,"DL","")</f>
        <v/>
      </c>
      <c r="K34" s="217" t="str">
        <f t="shared" si="5"/>
        <v/>
      </c>
      <c r="L34" s="217" t="str">
        <f t="shared" si="5"/>
        <v/>
      </c>
      <c r="M34" s="217" t="str">
        <f t="shared" si="5"/>
        <v/>
      </c>
      <c r="N34" s="217" t="str">
        <f t="shared" si="5"/>
        <v/>
      </c>
      <c r="O34" s="217" t="str">
        <f t="shared" si="5"/>
        <v/>
      </c>
      <c r="P34" s="217" t="str">
        <f t="shared" si="5"/>
        <v/>
      </c>
      <c r="Q34" s="217" t="str">
        <f t="shared" si="5"/>
        <v/>
      </c>
      <c r="R34" s="217" t="str">
        <f t="shared" si="5"/>
        <v/>
      </c>
      <c r="S34" s="217" t="str">
        <f t="shared" si="5"/>
        <v/>
      </c>
      <c r="T34" s="217" t="str">
        <f t="shared" si="5"/>
        <v/>
      </c>
      <c r="U34" s="217" t="str">
        <f t="shared" si="5"/>
        <v/>
      </c>
      <c r="V34" s="217" t="str">
        <f t="shared" si="5"/>
        <v/>
      </c>
      <c r="W34" s="217" t="str">
        <f t="shared" si="5"/>
        <v/>
      </c>
      <c r="X34" s="217" t="str">
        <f t="shared" si="5"/>
        <v/>
      </c>
      <c r="Y34" s="217" t="str">
        <f t="shared" si="5"/>
        <v/>
      </c>
      <c r="Z34" s="217" t="str">
        <f t="shared" si="6"/>
        <v/>
      </c>
      <c r="AA34" s="217" t="str">
        <f t="shared" si="6"/>
        <v/>
      </c>
      <c r="AB34" s="217" t="str">
        <f t="shared" si="6"/>
        <v/>
      </c>
      <c r="AC34" s="217" t="str">
        <f t="shared" si="6"/>
        <v/>
      </c>
      <c r="AD34" s="217" t="str">
        <f t="shared" si="6"/>
        <v/>
      </c>
      <c r="AE34" s="217" t="str">
        <f t="shared" si="6"/>
        <v/>
      </c>
      <c r="AF34" s="217" t="str">
        <f t="shared" si="6"/>
        <v/>
      </c>
      <c r="AG34" s="217" t="str">
        <f t="shared" si="6"/>
        <v/>
      </c>
      <c r="AH34" s="217" t="str">
        <f t="shared" si="6"/>
        <v/>
      </c>
      <c r="AI34" s="217" t="str">
        <f t="shared" si="6"/>
        <v/>
      </c>
      <c r="AJ34" s="217" t="str">
        <f t="shared" si="6"/>
        <v/>
      </c>
      <c r="AK34" s="217" t="str">
        <f t="shared" si="6"/>
        <v/>
      </c>
      <c r="AL34" s="217" t="str">
        <f t="shared" si="6"/>
        <v/>
      </c>
      <c r="AM34" s="217" t="str">
        <f t="shared" si="6"/>
        <v/>
      </c>
      <c r="AN34" s="217" t="str">
        <f t="shared" si="6"/>
        <v/>
      </c>
      <c r="AO34" s="217" t="str">
        <f t="shared" si="6"/>
        <v/>
      </c>
      <c r="AP34" s="217" t="str">
        <f t="shared" si="6"/>
        <v/>
      </c>
      <c r="AQ34" s="217" t="str">
        <f t="shared" si="6"/>
        <v/>
      </c>
      <c r="AR34" s="217" t="str">
        <f t="shared" si="6"/>
        <v/>
      </c>
      <c r="AS34" s="217" t="str">
        <f t="shared" si="6"/>
        <v/>
      </c>
      <c r="AT34" s="217" t="str">
        <f t="shared" si="6"/>
        <v/>
      </c>
      <c r="AU34" s="217" t="str">
        <f t="shared" si="6"/>
        <v/>
      </c>
      <c r="AV34" s="217" t="str">
        <f t="shared" si="6"/>
        <v/>
      </c>
      <c r="AW34" s="217" t="str">
        <f t="shared" si="6"/>
        <v/>
      </c>
      <c r="AX34" s="217" t="str">
        <f t="shared" si="6"/>
        <v/>
      </c>
      <c r="AY34" s="217" t="str">
        <f t="shared" si="6"/>
        <v/>
      </c>
      <c r="AZ34" s="217" t="str">
        <f t="shared" si="6"/>
        <v/>
      </c>
      <c r="BA34" s="217" t="str">
        <f t="shared" si="6"/>
        <v/>
      </c>
      <c r="BB34" s="217" t="str">
        <f t="shared" si="6"/>
        <v/>
      </c>
      <c r="BC34" s="217" t="str">
        <f t="shared" si="6"/>
        <v/>
      </c>
      <c r="BD34" s="217" t="str">
        <f t="shared" si="6"/>
        <v/>
      </c>
      <c r="BE34" s="217" t="str">
        <f t="shared" si="6"/>
        <v/>
      </c>
      <c r="BF34" s="212"/>
      <c r="BG34" s="212"/>
    </row>
    <row r="35" spans="1:59" s="213" customFormat="1" ht="24.95" customHeight="1" x14ac:dyDescent="0.25">
      <c r="A35" s="183"/>
      <c r="B35" s="214"/>
      <c r="C35" s="215"/>
      <c r="D35" s="215"/>
      <c r="E35" s="216"/>
      <c r="F35" s="216"/>
      <c r="G35" s="216"/>
      <c r="H35" s="216"/>
      <c r="I35" s="217"/>
      <c r="J35" s="217" t="str">
        <f t="shared" si="7"/>
        <v/>
      </c>
      <c r="K35" s="217" t="str">
        <f t="shared" si="5"/>
        <v/>
      </c>
      <c r="L35" s="217" t="str">
        <f t="shared" si="5"/>
        <v/>
      </c>
      <c r="M35" s="217" t="str">
        <f t="shared" si="5"/>
        <v/>
      </c>
      <c r="N35" s="217" t="str">
        <f t="shared" si="5"/>
        <v/>
      </c>
      <c r="O35" s="217" t="str">
        <f t="shared" si="5"/>
        <v/>
      </c>
      <c r="P35" s="217" t="str">
        <f t="shared" si="5"/>
        <v/>
      </c>
      <c r="Q35" s="217" t="str">
        <f t="shared" si="5"/>
        <v/>
      </c>
      <c r="R35" s="217" t="str">
        <f t="shared" si="5"/>
        <v/>
      </c>
      <c r="S35" s="217" t="str">
        <f t="shared" si="5"/>
        <v/>
      </c>
      <c r="T35" s="217" t="str">
        <f t="shared" si="5"/>
        <v/>
      </c>
      <c r="U35" s="217" t="str">
        <f t="shared" si="5"/>
        <v/>
      </c>
      <c r="V35" s="217" t="str">
        <f t="shared" si="5"/>
        <v/>
      </c>
      <c r="W35" s="217" t="str">
        <f t="shared" si="5"/>
        <v/>
      </c>
      <c r="X35" s="217" t="str">
        <f t="shared" si="5"/>
        <v/>
      </c>
      <c r="Y35" s="217" t="str">
        <f t="shared" si="5"/>
        <v/>
      </c>
      <c r="Z35" s="217" t="str">
        <f t="shared" si="6"/>
        <v/>
      </c>
      <c r="AA35" s="217" t="str">
        <f t="shared" si="6"/>
        <v/>
      </c>
      <c r="AB35" s="217" t="str">
        <f t="shared" si="6"/>
        <v/>
      </c>
      <c r="AC35" s="217" t="str">
        <f t="shared" si="6"/>
        <v/>
      </c>
      <c r="AD35" s="217" t="str">
        <f t="shared" si="6"/>
        <v/>
      </c>
      <c r="AE35" s="217" t="str">
        <f t="shared" si="6"/>
        <v/>
      </c>
      <c r="AF35" s="217" t="str">
        <f t="shared" si="6"/>
        <v/>
      </c>
      <c r="AG35" s="217" t="str">
        <f t="shared" si="6"/>
        <v/>
      </c>
      <c r="AH35" s="217" t="str">
        <f t="shared" si="6"/>
        <v/>
      </c>
      <c r="AI35" s="217" t="str">
        <f t="shared" si="6"/>
        <v/>
      </c>
      <c r="AJ35" s="217" t="str">
        <f t="shared" si="6"/>
        <v/>
      </c>
      <c r="AK35" s="217" t="str">
        <f t="shared" si="6"/>
        <v/>
      </c>
      <c r="AL35" s="217" t="str">
        <f t="shared" si="6"/>
        <v/>
      </c>
      <c r="AM35" s="217" t="str">
        <f t="shared" si="6"/>
        <v/>
      </c>
      <c r="AN35" s="217" t="str">
        <f t="shared" si="6"/>
        <v/>
      </c>
      <c r="AO35" s="217" t="str">
        <f t="shared" si="6"/>
        <v/>
      </c>
      <c r="AP35" s="217" t="str">
        <f t="shared" si="6"/>
        <v/>
      </c>
      <c r="AQ35" s="217" t="str">
        <f t="shared" si="6"/>
        <v/>
      </c>
      <c r="AR35" s="217" t="str">
        <f t="shared" si="6"/>
        <v/>
      </c>
      <c r="AS35" s="217" t="str">
        <f t="shared" si="6"/>
        <v/>
      </c>
      <c r="AT35" s="217" t="str">
        <f t="shared" si="6"/>
        <v/>
      </c>
      <c r="AU35" s="217" t="str">
        <f t="shared" si="6"/>
        <v/>
      </c>
      <c r="AV35" s="217" t="str">
        <f t="shared" si="6"/>
        <v/>
      </c>
      <c r="AW35" s="217" t="str">
        <f t="shared" si="6"/>
        <v/>
      </c>
      <c r="AX35" s="217" t="str">
        <f t="shared" si="6"/>
        <v/>
      </c>
      <c r="AY35" s="217" t="str">
        <f t="shared" si="6"/>
        <v/>
      </c>
      <c r="AZ35" s="217" t="str">
        <f t="shared" si="6"/>
        <v/>
      </c>
      <c r="BA35" s="217" t="str">
        <f t="shared" si="6"/>
        <v/>
      </c>
      <c r="BB35" s="217" t="str">
        <f t="shared" si="6"/>
        <v/>
      </c>
      <c r="BC35" s="217" t="str">
        <f t="shared" si="6"/>
        <v/>
      </c>
      <c r="BD35" s="217" t="str">
        <f t="shared" si="6"/>
        <v/>
      </c>
      <c r="BE35" s="217" t="str">
        <f t="shared" si="6"/>
        <v/>
      </c>
      <c r="BF35" s="212"/>
      <c r="BG35" s="212"/>
    </row>
    <row r="36" spans="1:59" s="213" customFormat="1" ht="24.95" customHeight="1" x14ac:dyDescent="0.25">
      <c r="A36" s="183"/>
      <c r="B36" s="214"/>
      <c r="C36" s="215"/>
      <c r="D36" s="215"/>
      <c r="E36" s="216"/>
      <c r="F36" s="216"/>
      <c r="G36" s="216"/>
      <c r="H36" s="216"/>
      <c r="I36" s="217"/>
      <c r="J36" s="217" t="str">
        <f t="shared" si="7"/>
        <v/>
      </c>
      <c r="K36" s="217" t="str">
        <f t="shared" si="5"/>
        <v/>
      </c>
      <c r="L36" s="217" t="str">
        <f t="shared" si="5"/>
        <v/>
      </c>
      <c r="M36" s="217" t="str">
        <f t="shared" si="5"/>
        <v/>
      </c>
      <c r="N36" s="217" t="str">
        <f t="shared" si="5"/>
        <v/>
      </c>
      <c r="O36" s="217" t="str">
        <f t="shared" si="5"/>
        <v/>
      </c>
      <c r="P36" s="217" t="str">
        <f t="shared" si="5"/>
        <v/>
      </c>
      <c r="Q36" s="217" t="str">
        <f t="shared" si="5"/>
        <v/>
      </c>
      <c r="R36" s="217" t="str">
        <f t="shared" si="5"/>
        <v/>
      </c>
      <c r="S36" s="217" t="str">
        <f t="shared" si="5"/>
        <v/>
      </c>
      <c r="T36" s="217" t="str">
        <f t="shared" si="5"/>
        <v/>
      </c>
      <c r="U36" s="217" t="str">
        <f t="shared" si="5"/>
        <v/>
      </c>
      <c r="V36" s="217" t="str">
        <f t="shared" si="5"/>
        <v/>
      </c>
      <c r="W36" s="217" t="str">
        <f t="shared" si="5"/>
        <v/>
      </c>
      <c r="X36" s="217" t="str">
        <f t="shared" si="5"/>
        <v/>
      </c>
      <c r="Y36" s="217" t="str">
        <f t="shared" si="5"/>
        <v/>
      </c>
      <c r="Z36" s="217" t="str">
        <f t="shared" si="6"/>
        <v/>
      </c>
      <c r="AA36" s="217" t="str">
        <f t="shared" si="6"/>
        <v/>
      </c>
      <c r="AB36" s="217" t="str">
        <f t="shared" si="6"/>
        <v/>
      </c>
      <c r="AC36" s="217" t="str">
        <f t="shared" si="6"/>
        <v/>
      </c>
      <c r="AD36" s="217" t="str">
        <f t="shared" si="6"/>
        <v/>
      </c>
      <c r="AE36" s="217" t="str">
        <f t="shared" si="6"/>
        <v/>
      </c>
      <c r="AF36" s="217" t="str">
        <f t="shared" si="6"/>
        <v/>
      </c>
      <c r="AG36" s="217" t="str">
        <f t="shared" si="6"/>
        <v/>
      </c>
      <c r="AH36" s="217" t="str">
        <f t="shared" si="6"/>
        <v/>
      </c>
      <c r="AI36" s="217" t="str">
        <f t="shared" si="6"/>
        <v/>
      </c>
      <c r="AJ36" s="217" t="str">
        <f t="shared" si="6"/>
        <v/>
      </c>
      <c r="AK36" s="217" t="str">
        <f t="shared" si="6"/>
        <v/>
      </c>
      <c r="AL36" s="217" t="str">
        <f t="shared" si="6"/>
        <v/>
      </c>
      <c r="AM36" s="217" t="str">
        <f t="shared" si="6"/>
        <v/>
      </c>
      <c r="AN36" s="217" t="str">
        <f t="shared" si="6"/>
        <v/>
      </c>
      <c r="AO36" s="217" t="str">
        <f t="shared" si="6"/>
        <v/>
      </c>
      <c r="AP36" s="217" t="str">
        <f t="shared" si="6"/>
        <v/>
      </c>
      <c r="AQ36" s="217" t="str">
        <f t="shared" si="6"/>
        <v/>
      </c>
      <c r="AR36" s="217" t="str">
        <f t="shared" si="6"/>
        <v/>
      </c>
      <c r="AS36" s="217" t="str">
        <f t="shared" si="6"/>
        <v/>
      </c>
      <c r="AT36" s="217" t="str">
        <f t="shared" si="6"/>
        <v/>
      </c>
      <c r="AU36" s="217" t="str">
        <f t="shared" si="6"/>
        <v/>
      </c>
      <c r="AV36" s="217" t="str">
        <f t="shared" si="6"/>
        <v/>
      </c>
      <c r="AW36" s="217" t="str">
        <f t="shared" si="6"/>
        <v/>
      </c>
      <c r="AX36" s="217" t="str">
        <f t="shared" si="6"/>
        <v/>
      </c>
      <c r="AY36" s="217" t="str">
        <f t="shared" si="6"/>
        <v/>
      </c>
      <c r="AZ36" s="217" t="str">
        <f t="shared" si="6"/>
        <v/>
      </c>
      <c r="BA36" s="217" t="str">
        <f t="shared" si="6"/>
        <v/>
      </c>
      <c r="BB36" s="217" t="str">
        <f t="shared" si="6"/>
        <v/>
      </c>
      <c r="BC36" s="217" t="str">
        <f t="shared" si="6"/>
        <v/>
      </c>
      <c r="BD36" s="217" t="str">
        <f t="shared" si="6"/>
        <v/>
      </c>
      <c r="BE36" s="217" t="str">
        <f t="shared" si="6"/>
        <v/>
      </c>
      <c r="BF36" s="212"/>
      <c r="BG36" s="212"/>
    </row>
    <row r="37" spans="1:59" s="213" customFormat="1" ht="24.95" customHeight="1" x14ac:dyDescent="0.25">
      <c r="A37" s="183"/>
      <c r="B37" s="214"/>
      <c r="C37" s="215"/>
      <c r="D37" s="215"/>
      <c r="E37" s="216"/>
      <c r="F37" s="216"/>
      <c r="G37" s="216"/>
      <c r="H37" s="216"/>
      <c r="I37" s="217"/>
      <c r="J37" s="217" t="str">
        <f t="shared" si="7"/>
        <v/>
      </c>
      <c r="K37" s="217" t="str">
        <f t="shared" si="5"/>
        <v/>
      </c>
      <c r="L37" s="217" t="str">
        <f t="shared" si="5"/>
        <v/>
      </c>
      <c r="M37" s="217" t="str">
        <f t="shared" si="5"/>
        <v/>
      </c>
      <c r="N37" s="217" t="str">
        <f t="shared" si="5"/>
        <v/>
      </c>
      <c r="O37" s="217" t="str">
        <f t="shared" si="5"/>
        <v/>
      </c>
      <c r="P37" s="217" t="str">
        <f t="shared" si="5"/>
        <v/>
      </c>
      <c r="Q37" s="217" t="str">
        <f t="shared" si="5"/>
        <v/>
      </c>
      <c r="R37" s="217" t="str">
        <f t="shared" si="5"/>
        <v/>
      </c>
      <c r="S37" s="217" t="str">
        <f t="shared" si="5"/>
        <v/>
      </c>
      <c r="T37" s="217" t="str">
        <f t="shared" si="5"/>
        <v/>
      </c>
      <c r="U37" s="217" t="str">
        <f t="shared" si="5"/>
        <v/>
      </c>
      <c r="V37" s="217" t="str">
        <f t="shared" si="5"/>
        <v/>
      </c>
      <c r="W37" s="217" t="str">
        <f t="shared" si="5"/>
        <v/>
      </c>
      <c r="X37" s="217" t="str">
        <f t="shared" si="5"/>
        <v/>
      </c>
      <c r="Y37" s="217" t="str">
        <f t="shared" si="5"/>
        <v/>
      </c>
      <c r="Z37" s="217" t="str">
        <f t="shared" si="6"/>
        <v/>
      </c>
      <c r="AA37" s="217" t="str">
        <f t="shared" si="6"/>
        <v/>
      </c>
      <c r="AB37" s="217" t="str">
        <f t="shared" si="6"/>
        <v/>
      </c>
      <c r="AC37" s="217" t="str">
        <f t="shared" si="6"/>
        <v/>
      </c>
      <c r="AD37" s="217" t="str">
        <f t="shared" si="6"/>
        <v/>
      </c>
      <c r="AE37" s="217" t="str">
        <f t="shared" si="6"/>
        <v/>
      </c>
      <c r="AF37" s="217" t="str">
        <f t="shared" si="6"/>
        <v/>
      </c>
      <c r="AG37" s="217" t="str">
        <f t="shared" si="6"/>
        <v/>
      </c>
      <c r="AH37" s="217" t="str">
        <f t="shared" si="6"/>
        <v/>
      </c>
      <c r="AI37" s="217" t="str">
        <f t="shared" si="6"/>
        <v/>
      </c>
      <c r="AJ37" s="217" t="str">
        <f t="shared" si="6"/>
        <v/>
      </c>
      <c r="AK37" s="217" t="str">
        <f t="shared" si="6"/>
        <v/>
      </c>
      <c r="AL37" s="217" t="str">
        <f t="shared" si="6"/>
        <v/>
      </c>
      <c r="AM37" s="217" t="str">
        <f t="shared" si="6"/>
        <v/>
      </c>
      <c r="AN37" s="217" t="str">
        <f t="shared" si="6"/>
        <v/>
      </c>
      <c r="AO37" s="217" t="str">
        <f t="shared" si="6"/>
        <v/>
      </c>
      <c r="AP37" s="217" t="str">
        <f t="shared" si="6"/>
        <v/>
      </c>
      <c r="AQ37" s="217" t="str">
        <f t="shared" si="6"/>
        <v/>
      </c>
      <c r="AR37" s="217" t="str">
        <f t="shared" si="6"/>
        <v/>
      </c>
      <c r="AS37" s="217" t="str">
        <f t="shared" si="6"/>
        <v/>
      </c>
      <c r="AT37" s="217" t="str">
        <f t="shared" si="6"/>
        <v/>
      </c>
      <c r="AU37" s="217" t="str">
        <f t="shared" si="6"/>
        <v/>
      </c>
      <c r="AV37" s="217" t="str">
        <f t="shared" si="6"/>
        <v/>
      </c>
      <c r="AW37" s="217" t="str">
        <f t="shared" si="6"/>
        <v/>
      </c>
      <c r="AX37" s="217" t="str">
        <f t="shared" si="6"/>
        <v/>
      </c>
      <c r="AY37" s="217" t="str">
        <f t="shared" si="6"/>
        <v/>
      </c>
      <c r="AZ37" s="217" t="str">
        <f t="shared" si="6"/>
        <v/>
      </c>
      <c r="BA37" s="217" t="str">
        <f t="shared" si="6"/>
        <v/>
      </c>
      <c r="BB37" s="217" t="str">
        <f t="shared" si="6"/>
        <v/>
      </c>
      <c r="BC37" s="217" t="str">
        <f t="shared" si="6"/>
        <v/>
      </c>
      <c r="BD37" s="217" t="str">
        <f t="shared" si="6"/>
        <v/>
      </c>
      <c r="BE37" s="217" t="str">
        <f t="shared" ref="BD37:BE53" si="8">IF(BE$13=$H37,"DL","")</f>
        <v/>
      </c>
      <c r="BF37" s="212"/>
      <c r="BG37" s="212"/>
    </row>
    <row r="38" spans="1:59" s="213" customFormat="1" ht="24.95" customHeight="1" x14ac:dyDescent="0.25">
      <c r="A38" s="183"/>
      <c r="B38" s="214"/>
      <c r="C38" s="215"/>
      <c r="D38" s="215"/>
      <c r="E38" s="216"/>
      <c r="F38" s="216"/>
      <c r="G38" s="216"/>
      <c r="H38" s="216"/>
      <c r="I38" s="217"/>
      <c r="J38" s="217" t="str">
        <f t="shared" si="7"/>
        <v/>
      </c>
      <c r="K38" s="217" t="str">
        <f t="shared" si="5"/>
        <v/>
      </c>
      <c r="L38" s="217" t="str">
        <f t="shared" si="5"/>
        <v/>
      </c>
      <c r="M38" s="217" t="str">
        <f t="shared" si="5"/>
        <v/>
      </c>
      <c r="N38" s="217" t="str">
        <f t="shared" si="5"/>
        <v/>
      </c>
      <c r="O38" s="217" t="str">
        <f t="shared" si="5"/>
        <v/>
      </c>
      <c r="P38" s="217" t="str">
        <f t="shared" si="5"/>
        <v/>
      </c>
      <c r="Q38" s="217" t="str">
        <f t="shared" si="5"/>
        <v/>
      </c>
      <c r="R38" s="217" t="str">
        <f t="shared" si="5"/>
        <v/>
      </c>
      <c r="S38" s="217" t="str">
        <f t="shared" si="5"/>
        <v/>
      </c>
      <c r="T38" s="217" t="str">
        <f t="shared" si="5"/>
        <v/>
      </c>
      <c r="U38" s="217" t="str">
        <f t="shared" si="5"/>
        <v/>
      </c>
      <c r="V38" s="217" t="str">
        <f t="shared" si="5"/>
        <v/>
      </c>
      <c r="W38" s="217" t="str">
        <f t="shared" si="5"/>
        <v/>
      </c>
      <c r="X38" s="217" t="str">
        <f t="shared" si="5"/>
        <v/>
      </c>
      <c r="Y38" s="217" t="str">
        <f t="shared" si="5"/>
        <v/>
      </c>
      <c r="Z38" s="217" t="str">
        <f t="shared" ref="Z38:AO53" si="9">IF(Z$13=$H38,"DL","")</f>
        <v/>
      </c>
      <c r="AA38" s="217" t="str">
        <f t="shared" si="9"/>
        <v/>
      </c>
      <c r="AB38" s="217" t="str">
        <f t="shared" si="9"/>
        <v/>
      </c>
      <c r="AC38" s="217" t="str">
        <f t="shared" si="9"/>
        <v/>
      </c>
      <c r="AD38" s="217" t="str">
        <f t="shared" si="9"/>
        <v/>
      </c>
      <c r="AE38" s="217" t="str">
        <f t="shared" si="9"/>
        <v/>
      </c>
      <c r="AF38" s="217" t="str">
        <f t="shared" si="9"/>
        <v/>
      </c>
      <c r="AG38" s="217" t="str">
        <f t="shared" si="9"/>
        <v/>
      </c>
      <c r="AH38" s="217" t="str">
        <f t="shared" si="9"/>
        <v/>
      </c>
      <c r="AI38" s="217" t="str">
        <f t="shared" si="9"/>
        <v/>
      </c>
      <c r="AJ38" s="217" t="str">
        <f t="shared" si="9"/>
        <v/>
      </c>
      <c r="AK38" s="217" t="str">
        <f t="shared" si="9"/>
        <v/>
      </c>
      <c r="AL38" s="217" t="str">
        <f t="shared" si="9"/>
        <v/>
      </c>
      <c r="AM38" s="217" t="str">
        <f t="shared" si="9"/>
        <v/>
      </c>
      <c r="AN38" s="217" t="str">
        <f t="shared" si="9"/>
        <v/>
      </c>
      <c r="AO38" s="217" t="str">
        <f t="shared" si="9"/>
        <v/>
      </c>
      <c r="AP38" s="217" t="str">
        <f t="shared" ref="AP38:BE51" si="10">IF(AP$13=$H38,"DL","")</f>
        <v/>
      </c>
      <c r="AQ38" s="217" t="str">
        <f t="shared" si="10"/>
        <v/>
      </c>
      <c r="AR38" s="217" t="str">
        <f t="shared" si="10"/>
        <v/>
      </c>
      <c r="AS38" s="217" t="str">
        <f t="shared" si="10"/>
        <v/>
      </c>
      <c r="AT38" s="217" t="str">
        <f t="shared" si="10"/>
        <v/>
      </c>
      <c r="AU38" s="217" t="str">
        <f t="shared" si="10"/>
        <v/>
      </c>
      <c r="AV38" s="217" t="str">
        <f t="shared" si="10"/>
        <v/>
      </c>
      <c r="AW38" s="217" t="str">
        <f t="shared" si="10"/>
        <v/>
      </c>
      <c r="AX38" s="217" t="str">
        <f t="shared" si="10"/>
        <v/>
      </c>
      <c r="AY38" s="217" t="str">
        <f t="shared" si="10"/>
        <v/>
      </c>
      <c r="AZ38" s="217" t="str">
        <f t="shared" si="10"/>
        <v/>
      </c>
      <c r="BA38" s="217" t="str">
        <f t="shared" si="10"/>
        <v/>
      </c>
      <c r="BB38" s="217" t="str">
        <f t="shared" si="10"/>
        <v/>
      </c>
      <c r="BC38" s="217" t="str">
        <f t="shared" si="10"/>
        <v/>
      </c>
      <c r="BD38" s="217" t="str">
        <f t="shared" si="8"/>
        <v/>
      </c>
      <c r="BE38" s="217" t="str">
        <f t="shared" si="8"/>
        <v/>
      </c>
      <c r="BF38" s="212"/>
      <c r="BG38" s="212"/>
    </row>
    <row r="39" spans="1:59" s="213" customFormat="1" ht="24.95" customHeight="1" x14ac:dyDescent="0.25">
      <c r="A39" s="183"/>
      <c r="B39" s="223"/>
      <c r="C39" s="219"/>
      <c r="D39" s="219"/>
      <c r="E39" s="220"/>
      <c r="F39" s="220"/>
      <c r="G39" s="220"/>
      <c r="H39" s="220"/>
      <c r="I39" s="217"/>
      <c r="J39" s="217" t="str">
        <f>IF(J$13=$H39,"DL","")</f>
        <v/>
      </c>
      <c r="K39" s="217" t="str">
        <f t="shared" si="5"/>
        <v/>
      </c>
      <c r="L39" s="217" t="str">
        <f t="shared" si="5"/>
        <v/>
      </c>
      <c r="M39" s="217" t="str">
        <f t="shared" si="5"/>
        <v/>
      </c>
      <c r="N39" s="217" t="str">
        <f t="shared" si="5"/>
        <v/>
      </c>
      <c r="O39" s="217" t="str">
        <f t="shared" si="5"/>
        <v/>
      </c>
      <c r="P39" s="217" t="str">
        <f t="shared" si="5"/>
        <v/>
      </c>
      <c r="Q39" s="217" t="str">
        <f t="shared" si="5"/>
        <v/>
      </c>
      <c r="R39" s="217" t="str">
        <f t="shared" si="5"/>
        <v/>
      </c>
      <c r="S39" s="217" t="str">
        <f t="shared" si="5"/>
        <v/>
      </c>
      <c r="T39" s="217" t="str">
        <f t="shared" si="5"/>
        <v/>
      </c>
      <c r="U39" s="217" t="str">
        <f t="shared" si="5"/>
        <v/>
      </c>
      <c r="V39" s="217" t="str">
        <f t="shared" si="5"/>
        <v/>
      </c>
      <c r="W39" s="217" t="str">
        <f t="shared" si="5"/>
        <v/>
      </c>
      <c r="X39" s="217" t="str">
        <f t="shared" si="5"/>
        <v/>
      </c>
      <c r="Y39" s="217" t="str">
        <f t="shared" si="5"/>
        <v/>
      </c>
      <c r="Z39" s="217" t="str">
        <f t="shared" si="9"/>
        <v/>
      </c>
      <c r="AA39" s="217" t="str">
        <f t="shared" si="9"/>
        <v/>
      </c>
      <c r="AB39" s="217" t="str">
        <f t="shared" si="9"/>
        <v/>
      </c>
      <c r="AC39" s="217" t="str">
        <f t="shared" si="9"/>
        <v/>
      </c>
      <c r="AD39" s="217" t="str">
        <f t="shared" si="9"/>
        <v/>
      </c>
      <c r="AE39" s="217" t="str">
        <f t="shared" si="9"/>
        <v/>
      </c>
      <c r="AF39" s="217" t="str">
        <f t="shared" si="9"/>
        <v/>
      </c>
      <c r="AG39" s="217" t="str">
        <f t="shared" si="9"/>
        <v/>
      </c>
      <c r="AH39" s="217" t="str">
        <f t="shared" si="9"/>
        <v/>
      </c>
      <c r="AI39" s="217" t="str">
        <f t="shared" si="9"/>
        <v/>
      </c>
      <c r="AJ39" s="217" t="str">
        <f t="shared" si="9"/>
        <v/>
      </c>
      <c r="AK39" s="217" t="str">
        <f t="shared" si="9"/>
        <v/>
      </c>
      <c r="AL39" s="217" t="str">
        <f t="shared" si="9"/>
        <v/>
      </c>
      <c r="AM39" s="217" t="str">
        <f t="shared" si="9"/>
        <v/>
      </c>
      <c r="AN39" s="217" t="str">
        <f t="shared" si="9"/>
        <v/>
      </c>
      <c r="AO39" s="217" t="str">
        <f t="shared" si="9"/>
        <v/>
      </c>
      <c r="AP39" s="217" t="str">
        <f t="shared" si="10"/>
        <v/>
      </c>
      <c r="AQ39" s="217" t="str">
        <f t="shared" si="10"/>
        <v/>
      </c>
      <c r="AR39" s="217" t="str">
        <f t="shared" si="10"/>
        <v/>
      </c>
      <c r="AS39" s="217" t="str">
        <f t="shared" si="10"/>
        <v/>
      </c>
      <c r="AT39" s="217" t="str">
        <f t="shared" si="10"/>
        <v/>
      </c>
      <c r="AU39" s="217" t="str">
        <f t="shared" si="10"/>
        <v/>
      </c>
      <c r="AV39" s="217" t="str">
        <f t="shared" si="10"/>
        <v/>
      </c>
      <c r="AW39" s="217" t="str">
        <f t="shared" si="10"/>
        <v/>
      </c>
      <c r="AX39" s="217" t="str">
        <f t="shared" si="10"/>
        <v/>
      </c>
      <c r="AY39" s="217" t="str">
        <f t="shared" si="10"/>
        <v/>
      </c>
      <c r="AZ39" s="217" t="str">
        <f t="shared" si="10"/>
        <v/>
      </c>
      <c r="BA39" s="217" t="str">
        <f t="shared" si="10"/>
        <v/>
      </c>
      <c r="BB39" s="217" t="str">
        <f t="shared" si="10"/>
        <v/>
      </c>
      <c r="BC39" s="217" t="str">
        <f t="shared" si="10"/>
        <v/>
      </c>
      <c r="BD39" s="217" t="str">
        <f t="shared" si="8"/>
        <v/>
      </c>
      <c r="BE39" s="217" t="str">
        <f t="shared" si="8"/>
        <v/>
      </c>
      <c r="BF39" s="212"/>
      <c r="BG39" s="212"/>
    </row>
    <row r="40" spans="1:59" s="213" customFormat="1" ht="24.95" customHeight="1" x14ac:dyDescent="0.25">
      <c r="A40" s="183"/>
      <c r="B40" s="218"/>
      <c r="C40" s="219"/>
      <c r="D40" s="219"/>
      <c r="E40" s="220"/>
      <c r="F40" s="220"/>
      <c r="G40" s="220"/>
      <c r="H40" s="220"/>
      <c r="I40" s="217"/>
      <c r="J40" s="217" t="str">
        <f t="shared" ref="J40:Y55" si="11">IF(J$13=$H40,"DL","")</f>
        <v/>
      </c>
      <c r="K40" s="217" t="str">
        <f t="shared" si="5"/>
        <v/>
      </c>
      <c r="L40" s="217" t="str">
        <f t="shared" si="5"/>
        <v/>
      </c>
      <c r="M40" s="217" t="str">
        <f t="shared" si="5"/>
        <v/>
      </c>
      <c r="N40" s="217" t="str">
        <f t="shared" si="5"/>
        <v/>
      </c>
      <c r="O40" s="217" t="str">
        <f t="shared" si="5"/>
        <v/>
      </c>
      <c r="P40" s="217" t="str">
        <f t="shared" si="5"/>
        <v/>
      </c>
      <c r="Q40" s="217" t="str">
        <f t="shared" si="5"/>
        <v/>
      </c>
      <c r="R40" s="217" t="str">
        <f t="shared" si="5"/>
        <v/>
      </c>
      <c r="S40" s="217" t="str">
        <f t="shared" si="5"/>
        <v/>
      </c>
      <c r="T40" s="217" t="str">
        <f t="shared" si="5"/>
        <v/>
      </c>
      <c r="U40" s="217" t="str">
        <f t="shared" si="5"/>
        <v/>
      </c>
      <c r="V40" s="217" t="str">
        <f t="shared" si="5"/>
        <v/>
      </c>
      <c r="W40" s="217" t="str">
        <f t="shared" si="5"/>
        <v/>
      </c>
      <c r="X40" s="217" t="str">
        <f t="shared" si="5"/>
        <v/>
      </c>
      <c r="Y40" s="217" t="str">
        <f t="shared" si="5"/>
        <v/>
      </c>
      <c r="Z40" s="217" t="str">
        <f t="shared" si="9"/>
        <v/>
      </c>
      <c r="AA40" s="217" t="str">
        <f t="shared" si="9"/>
        <v/>
      </c>
      <c r="AB40" s="217" t="str">
        <f t="shared" si="9"/>
        <v/>
      </c>
      <c r="AC40" s="217" t="str">
        <f t="shared" si="9"/>
        <v/>
      </c>
      <c r="AD40" s="217" t="str">
        <f t="shared" si="9"/>
        <v/>
      </c>
      <c r="AE40" s="217" t="str">
        <f t="shared" si="9"/>
        <v/>
      </c>
      <c r="AF40" s="217" t="str">
        <f t="shared" si="9"/>
        <v/>
      </c>
      <c r="AG40" s="217" t="str">
        <f t="shared" si="9"/>
        <v/>
      </c>
      <c r="AH40" s="217" t="str">
        <f t="shared" si="9"/>
        <v/>
      </c>
      <c r="AI40" s="217" t="str">
        <f t="shared" si="9"/>
        <v/>
      </c>
      <c r="AJ40" s="217" t="str">
        <f t="shared" si="9"/>
        <v/>
      </c>
      <c r="AK40" s="217" t="str">
        <f t="shared" si="9"/>
        <v/>
      </c>
      <c r="AL40" s="217" t="str">
        <f t="shared" si="9"/>
        <v/>
      </c>
      <c r="AM40" s="217" t="str">
        <f t="shared" si="9"/>
        <v/>
      </c>
      <c r="AN40" s="217" t="str">
        <f t="shared" si="9"/>
        <v/>
      </c>
      <c r="AO40" s="217" t="str">
        <f t="shared" si="9"/>
        <v/>
      </c>
      <c r="AP40" s="217" t="str">
        <f t="shared" si="10"/>
        <v/>
      </c>
      <c r="AQ40" s="217" t="str">
        <f t="shared" si="10"/>
        <v/>
      </c>
      <c r="AR40" s="217" t="str">
        <f t="shared" si="10"/>
        <v/>
      </c>
      <c r="AS40" s="217" t="str">
        <f t="shared" si="10"/>
        <v/>
      </c>
      <c r="AT40" s="217" t="str">
        <f t="shared" si="10"/>
        <v/>
      </c>
      <c r="AU40" s="217" t="str">
        <f t="shared" si="10"/>
        <v/>
      </c>
      <c r="AV40" s="217" t="str">
        <f t="shared" si="10"/>
        <v/>
      </c>
      <c r="AW40" s="217" t="str">
        <f t="shared" si="10"/>
        <v/>
      </c>
      <c r="AX40" s="217" t="str">
        <f t="shared" si="10"/>
        <v/>
      </c>
      <c r="AY40" s="217" t="str">
        <f t="shared" si="10"/>
        <v/>
      </c>
      <c r="AZ40" s="217" t="str">
        <f t="shared" si="10"/>
        <v/>
      </c>
      <c r="BA40" s="217" t="str">
        <f t="shared" si="10"/>
        <v/>
      </c>
      <c r="BB40" s="217" t="str">
        <f t="shared" si="10"/>
        <v/>
      </c>
      <c r="BC40" s="217" t="str">
        <f t="shared" si="10"/>
        <v/>
      </c>
      <c r="BD40" s="217" t="str">
        <f t="shared" si="8"/>
        <v/>
      </c>
      <c r="BE40" s="217" t="str">
        <f t="shared" si="8"/>
        <v/>
      </c>
      <c r="BF40" s="212"/>
      <c r="BG40" s="212"/>
    </row>
    <row r="41" spans="1:59" s="213" customFormat="1" ht="24.95" customHeight="1" x14ac:dyDescent="0.25">
      <c r="A41" s="183"/>
      <c r="B41" s="218"/>
      <c r="C41" s="219"/>
      <c r="D41" s="219"/>
      <c r="E41" s="220"/>
      <c r="F41" s="220"/>
      <c r="G41" s="220"/>
      <c r="H41" s="220"/>
      <c r="I41" s="217"/>
      <c r="J41" s="217" t="str">
        <f t="shared" si="11"/>
        <v/>
      </c>
      <c r="K41" s="217" t="str">
        <f t="shared" si="5"/>
        <v/>
      </c>
      <c r="L41" s="217" t="str">
        <f t="shared" si="5"/>
        <v/>
      </c>
      <c r="M41" s="217" t="str">
        <f t="shared" si="5"/>
        <v/>
      </c>
      <c r="N41" s="217" t="str">
        <f t="shared" si="5"/>
        <v/>
      </c>
      <c r="O41" s="217" t="str">
        <f t="shared" si="5"/>
        <v/>
      </c>
      <c r="P41" s="217" t="str">
        <f t="shared" si="5"/>
        <v/>
      </c>
      <c r="Q41" s="217" t="str">
        <f t="shared" si="5"/>
        <v/>
      </c>
      <c r="R41" s="217" t="str">
        <f t="shared" si="5"/>
        <v/>
      </c>
      <c r="S41" s="217" t="str">
        <f t="shared" si="5"/>
        <v/>
      </c>
      <c r="T41" s="217" t="str">
        <f t="shared" si="5"/>
        <v/>
      </c>
      <c r="U41" s="217" t="str">
        <f t="shared" si="5"/>
        <v/>
      </c>
      <c r="V41" s="217" t="str">
        <f t="shared" si="5"/>
        <v/>
      </c>
      <c r="W41" s="217" t="str">
        <f t="shared" si="5"/>
        <v/>
      </c>
      <c r="X41" s="217" t="str">
        <f t="shared" si="5"/>
        <v/>
      </c>
      <c r="Y41" s="217" t="str">
        <f t="shared" si="5"/>
        <v/>
      </c>
      <c r="Z41" s="217" t="str">
        <f t="shared" si="9"/>
        <v/>
      </c>
      <c r="AA41" s="217" t="str">
        <f t="shared" si="9"/>
        <v/>
      </c>
      <c r="AB41" s="217" t="str">
        <f t="shared" si="9"/>
        <v/>
      </c>
      <c r="AC41" s="217" t="str">
        <f t="shared" si="9"/>
        <v/>
      </c>
      <c r="AD41" s="217" t="str">
        <f t="shared" si="9"/>
        <v/>
      </c>
      <c r="AE41" s="217" t="str">
        <f t="shared" si="9"/>
        <v/>
      </c>
      <c r="AF41" s="217" t="str">
        <f t="shared" si="9"/>
        <v/>
      </c>
      <c r="AG41" s="217" t="str">
        <f t="shared" si="9"/>
        <v/>
      </c>
      <c r="AH41" s="217" t="str">
        <f t="shared" si="9"/>
        <v/>
      </c>
      <c r="AI41" s="217" t="str">
        <f t="shared" si="9"/>
        <v/>
      </c>
      <c r="AJ41" s="217" t="str">
        <f t="shared" si="9"/>
        <v/>
      </c>
      <c r="AK41" s="217" t="str">
        <f t="shared" si="9"/>
        <v/>
      </c>
      <c r="AL41" s="217" t="str">
        <f t="shared" si="9"/>
        <v/>
      </c>
      <c r="AM41" s="217" t="str">
        <f t="shared" si="9"/>
        <v/>
      </c>
      <c r="AN41" s="217" t="str">
        <f t="shared" si="9"/>
        <v/>
      </c>
      <c r="AO41" s="217" t="str">
        <f t="shared" si="9"/>
        <v/>
      </c>
      <c r="AP41" s="217" t="str">
        <f t="shared" si="10"/>
        <v/>
      </c>
      <c r="AQ41" s="217" t="str">
        <f t="shared" si="10"/>
        <v/>
      </c>
      <c r="AR41" s="217" t="str">
        <f t="shared" si="10"/>
        <v/>
      </c>
      <c r="AS41" s="217" t="str">
        <f t="shared" si="10"/>
        <v/>
      </c>
      <c r="AT41" s="217" t="str">
        <f t="shared" si="10"/>
        <v/>
      </c>
      <c r="AU41" s="217" t="str">
        <f t="shared" si="10"/>
        <v/>
      </c>
      <c r="AV41" s="217" t="str">
        <f t="shared" si="10"/>
        <v/>
      </c>
      <c r="AW41" s="217" t="str">
        <f t="shared" si="10"/>
        <v/>
      </c>
      <c r="AX41" s="217" t="str">
        <f t="shared" si="10"/>
        <v/>
      </c>
      <c r="AY41" s="217" t="str">
        <f t="shared" si="10"/>
        <v/>
      </c>
      <c r="AZ41" s="217" t="str">
        <f t="shared" si="10"/>
        <v/>
      </c>
      <c r="BA41" s="217" t="str">
        <f t="shared" si="10"/>
        <v/>
      </c>
      <c r="BB41" s="217" t="str">
        <f t="shared" si="10"/>
        <v/>
      </c>
      <c r="BC41" s="217" t="str">
        <f t="shared" si="10"/>
        <v/>
      </c>
      <c r="BD41" s="217" t="str">
        <f t="shared" si="8"/>
        <v/>
      </c>
      <c r="BE41" s="217" t="str">
        <f t="shared" si="8"/>
        <v/>
      </c>
      <c r="BF41" s="212"/>
      <c r="BG41" s="212"/>
    </row>
    <row r="42" spans="1:59" s="213" customFormat="1" ht="24.95" customHeight="1" x14ac:dyDescent="0.25">
      <c r="A42" s="183"/>
      <c r="B42" s="218"/>
      <c r="C42" s="219"/>
      <c r="D42" s="219"/>
      <c r="E42" s="220"/>
      <c r="F42" s="220"/>
      <c r="G42" s="220"/>
      <c r="H42" s="220"/>
      <c r="I42" s="217"/>
      <c r="J42" s="217" t="str">
        <f t="shared" si="11"/>
        <v/>
      </c>
      <c r="K42" s="217" t="str">
        <f t="shared" si="5"/>
        <v/>
      </c>
      <c r="L42" s="217" t="str">
        <f t="shared" si="5"/>
        <v/>
      </c>
      <c r="M42" s="217" t="str">
        <f t="shared" si="5"/>
        <v/>
      </c>
      <c r="N42" s="217" t="str">
        <f t="shared" si="5"/>
        <v/>
      </c>
      <c r="O42" s="217" t="str">
        <f t="shared" si="5"/>
        <v/>
      </c>
      <c r="P42" s="217" t="str">
        <f t="shared" si="5"/>
        <v/>
      </c>
      <c r="Q42" s="217" t="str">
        <f t="shared" si="5"/>
        <v/>
      </c>
      <c r="R42" s="217" t="str">
        <f t="shared" si="5"/>
        <v/>
      </c>
      <c r="S42" s="217" t="str">
        <f t="shared" si="5"/>
        <v/>
      </c>
      <c r="T42" s="217" t="str">
        <f t="shared" si="5"/>
        <v/>
      </c>
      <c r="U42" s="217" t="str">
        <f t="shared" si="5"/>
        <v/>
      </c>
      <c r="V42" s="217" t="str">
        <f t="shared" si="5"/>
        <v/>
      </c>
      <c r="W42" s="217" t="str">
        <f t="shared" si="5"/>
        <v/>
      </c>
      <c r="X42" s="217" t="str">
        <f t="shared" si="5"/>
        <v/>
      </c>
      <c r="Y42" s="217" t="str">
        <f t="shared" si="5"/>
        <v/>
      </c>
      <c r="Z42" s="217" t="str">
        <f t="shared" si="9"/>
        <v/>
      </c>
      <c r="AA42" s="217" t="str">
        <f t="shared" si="9"/>
        <v/>
      </c>
      <c r="AB42" s="217" t="str">
        <f t="shared" si="9"/>
        <v/>
      </c>
      <c r="AC42" s="217" t="str">
        <f t="shared" si="9"/>
        <v/>
      </c>
      <c r="AD42" s="217" t="str">
        <f t="shared" si="9"/>
        <v/>
      </c>
      <c r="AE42" s="217" t="str">
        <f t="shared" si="9"/>
        <v/>
      </c>
      <c r="AF42" s="217" t="str">
        <f t="shared" si="9"/>
        <v/>
      </c>
      <c r="AG42" s="217" t="str">
        <f t="shared" si="9"/>
        <v/>
      </c>
      <c r="AH42" s="217" t="str">
        <f t="shared" si="9"/>
        <v/>
      </c>
      <c r="AI42" s="217" t="str">
        <f t="shared" si="9"/>
        <v/>
      </c>
      <c r="AJ42" s="217" t="str">
        <f t="shared" si="9"/>
        <v/>
      </c>
      <c r="AK42" s="217" t="str">
        <f t="shared" si="9"/>
        <v/>
      </c>
      <c r="AL42" s="217" t="str">
        <f t="shared" si="9"/>
        <v/>
      </c>
      <c r="AM42" s="217" t="str">
        <f t="shared" si="9"/>
        <v/>
      </c>
      <c r="AN42" s="217" t="str">
        <f t="shared" si="9"/>
        <v/>
      </c>
      <c r="AO42" s="217" t="str">
        <f t="shared" si="9"/>
        <v/>
      </c>
      <c r="AP42" s="217" t="str">
        <f t="shared" si="10"/>
        <v/>
      </c>
      <c r="AQ42" s="217" t="str">
        <f t="shared" si="10"/>
        <v/>
      </c>
      <c r="AR42" s="217" t="str">
        <f t="shared" si="10"/>
        <v/>
      </c>
      <c r="AS42" s="217" t="str">
        <f t="shared" si="10"/>
        <v/>
      </c>
      <c r="AT42" s="217" t="str">
        <f t="shared" si="10"/>
        <v/>
      </c>
      <c r="AU42" s="217" t="str">
        <f t="shared" si="10"/>
        <v/>
      </c>
      <c r="AV42" s="217" t="str">
        <f t="shared" si="10"/>
        <v/>
      </c>
      <c r="AW42" s="217" t="str">
        <f t="shared" si="10"/>
        <v/>
      </c>
      <c r="AX42" s="217" t="str">
        <f t="shared" si="10"/>
        <v/>
      </c>
      <c r="AY42" s="217" t="str">
        <f t="shared" si="10"/>
        <v/>
      </c>
      <c r="AZ42" s="217" t="str">
        <f t="shared" si="10"/>
        <v/>
      </c>
      <c r="BA42" s="217" t="str">
        <f t="shared" si="10"/>
        <v/>
      </c>
      <c r="BB42" s="217" t="str">
        <f t="shared" si="10"/>
        <v/>
      </c>
      <c r="BC42" s="217" t="str">
        <f t="shared" si="10"/>
        <v/>
      </c>
      <c r="BD42" s="217" t="str">
        <f t="shared" si="8"/>
        <v/>
      </c>
      <c r="BE42" s="217" t="str">
        <f t="shared" si="8"/>
        <v/>
      </c>
      <c r="BF42" s="212"/>
      <c r="BG42" s="212"/>
    </row>
    <row r="43" spans="1:59" s="213" customFormat="1" ht="24.95" customHeight="1" x14ac:dyDescent="0.25">
      <c r="A43" s="183"/>
      <c r="B43" s="218"/>
      <c r="C43" s="219"/>
      <c r="D43" s="219"/>
      <c r="E43" s="220"/>
      <c r="F43" s="220"/>
      <c r="G43" s="220"/>
      <c r="H43" s="220"/>
      <c r="I43" s="217"/>
      <c r="J43" s="217" t="str">
        <f t="shared" si="11"/>
        <v/>
      </c>
      <c r="K43" s="217" t="str">
        <f t="shared" si="5"/>
        <v/>
      </c>
      <c r="L43" s="217" t="str">
        <f t="shared" si="5"/>
        <v/>
      </c>
      <c r="M43" s="217" t="str">
        <f t="shared" si="5"/>
        <v/>
      </c>
      <c r="N43" s="217" t="str">
        <f t="shared" si="5"/>
        <v/>
      </c>
      <c r="O43" s="217" t="str">
        <f t="shared" si="5"/>
        <v/>
      </c>
      <c r="P43" s="217" t="str">
        <f t="shared" si="5"/>
        <v/>
      </c>
      <c r="Q43" s="217" t="str">
        <f t="shared" si="5"/>
        <v/>
      </c>
      <c r="R43" s="217" t="str">
        <f t="shared" si="5"/>
        <v/>
      </c>
      <c r="S43" s="217" t="str">
        <f t="shared" si="5"/>
        <v/>
      </c>
      <c r="T43" s="217" t="str">
        <f t="shared" si="5"/>
        <v/>
      </c>
      <c r="U43" s="217" t="str">
        <f t="shared" si="5"/>
        <v/>
      </c>
      <c r="V43" s="217" t="str">
        <f t="shared" si="5"/>
        <v/>
      </c>
      <c r="W43" s="217" t="str">
        <f t="shared" si="5"/>
        <v/>
      </c>
      <c r="X43" s="217" t="str">
        <f t="shared" si="5"/>
        <v/>
      </c>
      <c r="Y43" s="217" t="str">
        <f t="shared" si="5"/>
        <v/>
      </c>
      <c r="Z43" s="217" t="str">
        <f t="shared" si="9"/>
        <v/>
      </c>
      <c r="AA43" s="217" t="str">
        <f t="shared" si="9"/>
        <v/>
      </c>
      <c r="AB43" s="217" t="str">
        <f t="shared" si="9"/>
        <v/>
      </c>
      <c r="AC43" s="217" t="str">
        <f t="shared" si="9"/>
        <v/>
      </c>
      <c r="AD43" s="217" t="str">
        <f t="shared" si="9"/>
        <v/>
      </c>
      <c r="AE43" s="217" t="str">
        <f t="shared" si="9"/>
        <v/>
      </c>
      <c r="AF43" s="217" t="str">
        <f t="shared" si="9"/>
        <v/>
      </c>
      <c r="AG43" s="217" t="str">
        <f t="shared" si="9"/>
        <v/>
      </c>
      <c r="AH43" s="217" t="str">
        <f t="shared" si="9"/>
        <v/>
      </c>
      <c r="AI43" s="217" t="str">
        <f t="shared" si="9"/>
        <v/>
      </c>
      <c r="AJ43" s="217" t="str">
        <f t="shared" si="9"/>
        <v/>
      </c>
      <c r="AK43" s="217" t="str">
        <f t="shared" si="9"/>
        <v/>
      </c>
      <c r="AL43" s="217" t="str">
        <f t="shared" si="9"/>
        <v/>
      </c>
      <c r="AM43" s="217" t="str">
        <f t="shared" si="9"/>
        <v/>
      </c>
      <c r="AN43" s="217" t="str">
        <f t="shared" si="9"/>
        <v/>
      </c>
      <c r="AO43" s="217" t="str">
        <f t="shared" si="9"/>
        <v/>
      </c>
      <c r="AP43" s="217" t="str">
        <f t="shared" si="10"/>
        <v/>
      </c>
      <c r="AQ43" s="217" t="str">
        <f t="shared" si="10"/>
        <v/>
      </c>
      <c r="AR43" s="217" t="str">
        <f t="shared" si="10"/>
        <v/>
      </c>
      <c r="AS43" s="217" t="str">
        <f t="shared" si="10"/>
        <v/>
      </c>
      <c r="AT43" s="217" t="str">
        <f t="shared" si="10"/>
        <v/>
      </c>
      <c r="AU43" s="217" t="str">
        <f t="shared" si="10"/>
        <v/>
      </c>
      <c r="AV43" s="217" t="str">
        <f t="shared" si="10"/>
        <v/>
      </c>
      <c r="AW43" s="217" t="str">
        <f t="shared" si="10"/>
        <v/>
      </c>
      <c r="AX43" s="217" t="str">
        <f t="shared" si="10"/>
        <v/>
      </c>
      <c r="AY43" s="217" t="str">
        <f t="shared" si="10"/>
        <v/>
      </c>
      <c r="AZ43" s="217" t="str">
        <f t="shared" si="10"/>
        <v/>
      </c>
      <c r="BA43" s="217" t="str">
        <f t="shared" si="10"/>
        <v/>
      </c>
      <c r="BB43" s="217" t="str">
        <f t="shared" si="10"/>
        <v/>
      </c>
      <c r="BC43" s="217" t="str">
        <f t="shared" si="10"/>
        <v/>
      </c>
      <c r="BD43" s="217" t="str">
        <f t="shared" si="8"/>
        <v/>
      </c>
      <c r="BE43" s="217" t="str">
        <f t="shared" si="8"/>
        <v/>
      </c>
      <c r="BF43" s="212"/>
      <c r="BG43" s="212"/>
    </row>
    <row r="44" spans="1:59" s="213" customFormat="1" ht="24.95" customHeight="1" x14ac:dyDescent="0.25">
      <c r="A44" s="183"/>
      <c r="B44" s="218"/>
      <c r="C44" s="219"/>
      <c r="D44" s="219"/>
      <c r="E44" s="220"/>
      <c r="F44" s="220"/>
      <c r="G44" s="220"/>
      <c r="H44" s="220"/>
      <c r="I44" s="217"/>
      <c r="J44" s="217" t="str">
        <f t="shared" si="11"/>
        <v/>
      </c>
      <c r="K44" s="217" t="str">
        <f t="shared" si="11"/>
        <v/>
      </c>
      <c r="L44" s="217" t="str">
        <f t="shared" si="11"/>
        <v/>
      </c>
      <c r="M44" s="217" t="str">
        <f t="shared" si="11"/>
        <v/>
      </c>
      <c r="N44" s="217" t="str">
        <f t="shared" si="11"/>
        <v/>
      </c>
      <c r="O44" s="217" t="str">
        <f t="shared" si="11"/>
        <v/>
      </c>
      <c r="P44" s="217" t="str">
        <f t="shared" si="11"/>
        <v/>
      </c>
      <c r="Q44" s="217" t="str">
        <f t="shared" si="11"/>
        <v/>
      </c>
      <c r="R44" s="217" t="str">
        <f t="shared" si="11"/>
        <v/>
      </c>
      <c r="S44" s="217" t="str">
        <f t="shared" si="11"/>
        <v/>
      </c>
      <c r="T44" s="217" t="str">
        <f t="shared" si="11"/>
        <v/>
      </c>
      <c r="U44" s="217" t="str">
        <f t="shared" si="11"/>
        <v/>
      </c>
      <c r="V44" s="217" t="str">
        <f t="shared" si="11"/>
        <v/>
      </c>
      <c r="W44" s="217" t="str">
        <f t="shared" si="11"/>
        <v/>
      </c>
      <c r="X44" s="217" t="str">
        <f t="shared" si="11"/>
        <v/>
      </c>
      <c r="Y44" s="217" t="str">
        <f t="shared" si="11"/>
        <v/>
      </c>
      <c r="Z44" s="217" t="str">
        <f t="shared" si="9"/>
        <v/>
      </c>
      <c r="AA44" s="217" t="str">
        <f t="shared" si="9"/>
        <v/>
      </c>
      <c r="AB44" s="217" t="str">
        <f t="shared" si="9"/>
        <v/>
      </c>
      <c r="AC44" s="217" t="str">
        <f t="shared" si="9"/>
        <v/>
      </c>
      <c r="AD44" s="217" t="str">
        <f t="shared" si="9"/>
        <v/>
      </c>
      <c r="AE44" s="217" t="str">
        <f t="shared" si="9"/>
        <v/>
      </c>
      <c r="AF44" s="217" t="str">
        <f t="shared" si="9"/>
        <v/>
      </c>
      <c r="AG44" s="217" t="str">
        <f t="shared" si="9"/>
        <v/>
      </c>
      <c r="AH44" s="217" t="str">
        <f t="shared" si="9"/>
        <v/>
      </c>
      <c r="AI44" s="217" t="str">
        <f t="shared" si="9"/>
        <v/>
      </c>
      <c r="AJ44" s="217" t="str">
        <f t="shared" si="9"/>
        <v/>
      </c>
      <c r="AK44" s="217" t="str">
        <f t="shared" si="9"/>
        <v/>
      </c>
      <c r="AL44" s="217" t="str">
        <f t="shared" si="9"/>
        <v/>
      </c>
      <c r="AM44" s="217" t="str">
        <f t="shared" si="9"/>
        <v/>
      </c>
      <c r="AN44" s="217" t="str">
        <f t="shared" si="9"/>
        <v/>
      </c>
      <c r="AO44" s="217" t="str">
        <f t="shared" si="9"/>
        <v/>
      </c>
      <c r="AP44" s="217" t="str">
        <f t="shared" si="10"/>
        <v/>
      </c>
      <c r="AQ44" s="217" t="str">
        <f t="shared" si="10"/>
        <v/>
      </c>
      <c r="AR44" s="217" t="str">
        <f t="shared" si="10"/>
        <v/>
      </c>
      <c r="AS44" s="217" t="str">
        <f t="shared" si="10"/>
        <v/>
      </c>
      <c r="AT44" s="217" t="str">
        <f t="shared" si="10"/>
        <v/>
      </c>
      <c r="AU44" s="217" t="str">
        <f t="shared" si="10"/>
        <v/>
      </c>
      <c r="AV44" s="217" t="str">
        <f t="shared" si="10"/>
        <v/>
      </c>
      <c r="AW44" s="217" t="str">
        <f t="shared" si="10"/>
        <v/>
      </c>
      <c r="AX44" s="217" t="str">
        <f t="shared" si="10"/>
        <v/>
      </c>
      <c r="AY44" s="217" t="str">
        <f t="shared" si="10"/>
        <v/>
      </c>
      <c r="AZ44" s="217" t="str">
        <f t="shared" si="10"/>
        <v/>
      </c>
      <c r="BA44" s="217" t="str">
        <f t="shared" si="10"/>
        <v/>
      </c>
      <c r="BB44" s="217" t="str">
        <f t="shared" si="10"/>
        <v/>
      </c>
      <c r="BC44" s="217" t="str">
        <f t="shared" si="10"/>
        <v/>
      </c>
      <c r="BD44" s="217" t="str">
        <f t="shared" si="8"/>
        <v/>
      </c>
      <c r="BE44" s="217" t="str">
        <f t="shared" si="8"/>
        <v/>
      </c>
      <c r="BF44" s="212"/>
      <c r="BG44" s="212"/>
    </row>
    <row r="45" spans="1:59" s="213" customFormat="1" ht="24.95" customHeight="1" x14ac:dyDescent="0.25">
      <c r="A45" s="183"/>
      <c r="B45" s="214"/>
      <c r="C45" s="215"/>
      <c r="D45" s="215"/>
      <c r="E45" s="216"/>
      <c r="F45" s="216"/>
      <c r="G45" s="216"/>
      <c r="H45" s="216"/>
      <c r="I45" s="217"/>
      <c r="J45" s="217" t="str">
        <f>IF(J$13=$H45,"DL","")</f>
        <v/>
      </c>
      <c r="K45" s="217" t="str">
        <f t="shared" si="11"/>
        <v/>
      </c>
      <c r="L45" s="217" t="str">
        <f t="shared" si="11"/>
        <v/>
      </c>
      <c r="M45" s="217" t="str">
        <f t="shared" si="11"/>
        <v/>
      </c>
      <c r="N45" s="217" t="str">
        <f t="shared" si="11"/>
        <v/>
      </c>
      <c r="O45" s="217" t="str">
        <f t="shared" si="11"/>
        <v/>
      </c>
      <c r="P45" s="217" t="str">
        <f t="shared" si="11"/>
        <v/>
      </c>
      <c r="Q45" s="217" t="str">
        <f t="shared" si="11"/>
        <v/>
      </c>
      <c r="R45" s="217" t="str">
        <f t="shared" si="11"/>
        <v/>
      </c>
      <c r="S45" s="217" t="str">
        <f t="shared" si="11"/>
        <v/>
      </c>
      <c r="T45" s="217" t="str">
        <f t="shared" si="11"/>
        <v/>
      </c>
      <c r="U45" s="217" t="str">
        <f t="shared" si="11"/>
        <v/>
      </c>
      <c r="V45" s="217" t="str">
        <f t="shared" si="11"/>
        <v/>
      </c>
      <c r="W45" s="217" t="str">
        <f t="shared" si="11"/>
        <v/>
      </c>
      <c r="X45" s="217" t="str">
        <f t="shared" si="11"/>
        <v/>
      </c>
      <c r="Y45" s="217" t="str">
        <f t="shared" si="11"/>
        <v/>
      </c>
      <c r="Z45" s="217" t="str">
        <f t="shared" si="9"/>
        <v/>
      </c>
      <c r="AA45" s="217" t="str">
        <f t="shared" si="9"/>
        <v/>
      </c>
      <c r="AB45" s="217" t="str">
        <f t="shared" si="9"/>
        <v/>
      </c>
      <c r="AC45" s="217" t="str">
        <f t="shared" si="9"/>
        <v/>
      </c>
      <c r="AD45" s="217" t="str">
        <f t="shared" si="9"/>
        <v/>
      </c>
      <c r="AE45" s="217" t="str">
        <f t="shared" si="9"/>
        <v/>
      </c>
      <c r="AF45" s="217" t="str">
        <f t="shared" si="9"/>
        <v/>
      </c>
      <c r="AG45" s="217" t="str">
        <f t="shared" si="9"/>
        <v/>
      </c>
      <c r="AH45" s="217" t="str">
        <f t="shared" si="9"/>
        <v/>
      </c>
      <c r="AI45" s="217" t="str">
        <f t="shared" si="9"/>
        <v/>
      </c>
      <c r="AJ45" s="217" t="str">
        <f t="shared" si="9"/>
        <v/>
      </c>
      <c r="AK45" s="217" t="str">
        <f t="shared" si="9"/>
        <v/>
      </c>
      <c r="AL45" s="217" t="str">
        <f t="shared" si="9"/>
        <v/>
      </c>
      <c r="AM45" s="217" t="str">
        <f t="shared" si="9"/>
        <v/>
      </c>
      <c r="AN45" s="217" t="str">
        <f t="shared" si="9"/>
        <v/>
      </c>
      <c r="AO45" s="217" t="str">
        <f t="shared" si="9"/>
        <v/>
      </c>
      <c r="AP45" s="217" t="str">
        <f t="shared" si="10"/>
        <v/>
      </c>
      <c r="AQ45" s="217" t="str">
        <f t="shared" si="10"/>
        <v/>
      </c>
      <c r="AR45" s="217" t="str">
        <f t="shared" si="10"/>
        <v/>
      </c>
      <c r="AS45" s="217" t="str">
        <f t="shared" si="10"/>
        <v/>
      </c>
      <c r="AT45" s="217" t="str">
        <f t="shared" si="10"/>
        <v/>
      </c>
      <c r="AU45" s="217" t="str">
        <f t="shared" si="10"/>
        <v/>
      </c>
      <c r="AV45" s="217" t="str">
        <f t="shared" si="10"/>
        <v/>
      </c>
      <c r="AW45" s="217" t="str">
        <f t="shared" si="10"/>
        <v/>
      </c>
      <c r="AX45" s="217" t="str">
        <f t="shared" si="10"/>
        <v/>
      </c>
      <c r="AY45" s="217" t="str">
        <f t="shared" si="10"/>
        <v/>
      </c>
      <c r="AZ45" s="217" t="str">
        <f t="shared" si="10"/>
        <v/>
      </c>
      <c r="BA45" s="217" t="str">
        <f t="shared" si="10"/>
        <v/>
      </c>
      <c r="BB45" s="217" t="str">
        <f t="shared" si="10"/>
        <v/>
      </c>
      <c r="BC45" s="217" t="str">
        <f t="shared" si="10"/>
        <v/>
      </c>
      <c r="BD45" s="217" t="str">
        <f t="shared" si="8"/>
        <v/>
      </c>
      <c r="BE45" s="217" t="str">
        <f t="shared" si="8"/>
        <v/>
      </c>
      <c r="BF45" s="212"/>
      <c r="BG45" s="212"/>
    </row>
    <row r="46" spans="1:59" s="213" customFormat="1" ht="24.95" customHeight="1" x14ac:dyDescent="0.25">
      <c r="A46" s="183"/>
      <c r="B46" s="214"/>
      <c r="C46" s="215"/>
      <c r="D46" s="215"/>
      <c r="E46" s="216"/>
      <c r="F46" s="216"/>
      <c r="G46" s="216"/>
      <c r="H46" s="216"/>
      <c r="I46" s="217"/>
      <c r="J46" s="217" t="str">
        <f t="shared" ref="J46:J50" si="12">IF(J$13=$H46,"DL","")</f>
        <v/>
      </c>
      <c r="K46" s="217" t="str">
        <f t="shared" si="11"/>
        <v/>
      </c>
      <c r="L46" s="217" t="str">
        <f t="shared" si="11"/>
        <v/>
      </c>
      <c r="M46" s="217" t="str">
        <f t="shared" si="11"/>
        <v/>
      </c>
      <c r="N46" s="217" t="str">
        <f t="shared" si="11"/>
        <v/>
      </c>
      <c r="O46" s="217" t="str">
        <f t="shared" si="11"/>
        <v/>
      </c>
      <c r="P46" s="217" t="str">
        <f t="shared" si="11"/>
        <v/>
      </c>
      <c r="Q46" s="217" t="str">
        <f t="shared" si="11"/>
        <v/>
      </c>
      <c r="R46" s="217" t="str">
        <f t="shared" si="11"/>
        <v/>
      </c>
      <c r="S46" s="217" t="str">
        <f t="shared" si="11"/>
        <v/>
      </c>
      <c r="T46" s="217" t="str">
        <f t="shared" si="11"/>
        <v/>
      </c>
      <c r="U46" s="217" t="str">
        <f t="shared" si="11"/>
        <v/>
      </c>
      <c r="V46" s="217" t="str">
        <f t="shared" si="11"/>
        <v/>
      </c>
      <c r="W46" s="217" t="str">
        <f t="shared" si="11"/>
        <v/>
      </c>
      <c r="X46" s="217" t="str">
        <f t="shared" si="11"/>
        <v/>
      </c>
      <c r="Y46" s="217" t="str">
        <f t="shared" si="11"/>
        <v/>
      </c>
      <c r="Z46" s="217" t="str">
        <f t="shared" si="9"/>
        <v/>
      </c>
      <c r="AA46" s="217" t="str">
        <f t="shared" si="9"/>
        <v/>
      </c>
      <c r="AB46" s="217" t="str">
        <f t="shared" si="9"/>
        <v/>
      </c>
      <c r="AC46" s="217" t="str">
        <f t="shared" si="9"/>
        <v/>
      </c>
      <c r="AD46" s="217" t="str">
        <f t="shared" si="9"/>
        <v/>
      </c>
      <c r="AE46" s="217" t="str">
        <f t="shared" si="9"/>
        <v/>
      </c>
      <c r="AF46" s="217" t="str">
        <f t="shared" si="9"/>
        <v/>
      </c>
      <c r="AG46" s="217" t="str">
        <f t="shared" si="9"/>
        <v/>
      </c>
      <c r="AH46" s="217" t="str">
        <f t="shared" si="9"/>
        <v/>
      </c>
      <c r="AI46" s="217" t="str">
        <f t="shared" si="9"/>
        <v/>
      </c>
      <c r="AJ46" s="217" t="str">
        <f t="shared" si="9"/>
        <v/>
      </c>
      <c r="AK46" s="217" t="str">
        <f t="shared" si="9"/>
        <v/>
      </c>
      <c r="AL46" s="217" t="str">
        <f t="shared" si="9"/>
        <v/>
      </c>
      <c r="AM46" s="217" t="str">
        <f t="shared" si="9"/>
        <v/>
      </c>
      <c r="AN46" s="217" t="str">
        <f t="shared" si="9"/>
        <v/>
      </c>
      <c r="AO46" s="217" t="str">
        <f t="shared" si="9"/>
        <v/>
      </c>
      <c r="AP46" s="217" t="str">
        <f t="shared" si="10"/>
        <v/>
      </c>
      <c r="AQ46" s="217" t="str">
        <f t="shared" si="10"/>
        <v/>
      </c>
      <c r="AR46" s="217" t="str">
        <f t="shared" si="10"/>
        <v/>
      </c>
      <c r="AS46" s="217" t="str">
        <f t="shared" si="10"/>
        <v/>
      </c>
      <c r="AT46" s="217" t="str">
        <f t="shared" si="10"/>
        <v/>
      </c>
      <c r="AU46" s="217" t="str">
        <f t="shared" si="10"/>
        <v/>
      </c>
      <c r="AV46" s="217" t="str">
        <f t="shared" si="10"/>
        <v/>
      </c>
      <c r="AW46" s="217" t="str">
        <f t="shared" si="10"/>
        <v/>
      </c>
      <c r="AX46" s="217" t="str">
        <f t="shared" si="10"/>
        <v/>
      </c>
      <c r="AY46" s="217" t="str">
        <f t="shared" si="10"/>
        <v/>
      </c>
      <c r="AZ46" s="217" t="str">
        <f t="shared" si="10"/>
        <v/>
      </c>
      <c r="BA46" s="217" t="str">
        <f t="shared" si="10"/>
        <v/>
      </c>
      <c r="BB46" s="217" t="str">
        <f t="shared" si="10"/>
        <v/>
      </c>
      <c r="BC46" s="217" t="str">
        <f t="shared" si="10"/>
        <v/>
      </c>
      <c r="BD46" s="217" t="str">
        <f t="shared" si="8"/>
        <v/>
      </c>
      <c r="BE46" s="217" t="str">
        <f t="shared" si="8"/>
        <v/>
      </c>
      <c r="BF46" s="212"/>
      <c r="BG46" s="212"/>
    </row>
    <row r="47" spans="1:59" s="213" customFormat="1" ht="24.95" customHeight="1" x14ac:dyDescent="0.25">
      <c r="A47" s="183"/>
      <c r="B47" s="214"/>
      <c r="C47" s="215"/>
      <c r="D47" s="215"/>
      <c r="E47" s="216"/>
      <c r="F47" s="216"/>
      <c r="G47" s="216"/>
      <c r="H47" s="216"/>
      <c r="I47" s="217"/>
      <c r="J47" s="217" t="str">
        <f t="shared" si="12"/>
        <v/>
      </c>
      <c r="K47" s="217" t="str">
        <f t="shared" si="11"/>
        <v/>
      </c>
      <c r="L47" s="217" t="str">
        <f t="shared" si="11"/>
        <v/>
      </c>
      <c r="M47" s="217" t="str">
        <f t="shared" si="11"/>
        <v/>
      </c>
      <c r="N47" s="217" t="str">
        <f t="shared" si="11"/>
        <v/>
      </c>
      <c r="O47" s="217" t="str">
        <f t="shared" si="11"/>
        <v/>
      </c>
      <c r="P47" s="217" t="str">
        <f t="shared" si="11"/>
        <v/>
      </c>
      <c r="Q47" s="217" t="str">
        <f t="shared" si="11"/>
        <v/>
      </c>
      <c r="R47" s="217" t="str">
        <f t="shared" si="11"/>
        <v/>
      </c>
      <c r="S47" s="217" t="str">
        <f t="shared" si="11"/>
        <v/>
      </c>
      <c r="T47" s="217" t="str">
        <f t="shared" si="11"/>
        <v/>
      </c>
      <c r="U47" s="217" t="str">
        <f t="shared" si="11"/>
        <v/>
      </c>
      <c r="V47" s="217" t="str">
        <f t="shared" si="11"/>
        <v/>
      </c>
      <c r="W47" s="217" t="str">
        <f t="shared" si="11"/>
        <v/>
      </c>
      <c r="X47" s="217" t="str">
        <f t="shared" si="11"/>
        <v/>
      </c>
      <c r="Y47" s="217" t="str">
        <f t="shared" si="11"/>
        <v/>
      </c>
      <c r="Z47" s="217" t="str">
        <f t="shared" si="9"/>
        <v/>
      </c>
      <c r="AA47" s="217" t="str">
        <f t="shared" si="9"/>
        <v/>
      </c>
      <c r="AB47" s="217" t="str">
        <f t="shared" si="9"/>
        <v/>
      </c>
      <c r="AC47" s="217" t="str">
        <f t="shared" si="9"/>
        <v/>
      </c>
      <c r="AD47" s="217" t="str">
        <f t="shared" si="9"/>
        <v/>
      </c>
      <c r="AE47" s="217" t="str">
        <f t="shared" si="9"/>
        <v/>
      </c>
      <c r="AF47" s="217" t="str">
        <f t="shared" si="9"/>
        <v/>
      </c>
      <c r="AG47" s="217" t="str">
        <f t="shared" si="9"/>
        <v/>
      </c>
      <c r="AH47" s="217" t="str">
        <f t="shared" si="9"/>
        <v/>
      </c>
      <c r="AI47" s="217" t="str">
        <f t="shared" si="9"/>
        <v/>
      </c>
      <c r="AJ47" s="217" t="str">
        <f t="shared" si="9"/>
        <v/>
      </c>
      <c r="AK47" s="217" t="str">
        <f t="shared" si="9"/>
        <v/>
      </c>
      <c r="AL47" s="217" t="str">
        <f t="shared" si="9"/>
        <v/>
      </c>
      <c r="AM47" s="217" t="str">
        <f t="shared" si="9"/>
        <v/>
      </c>
      <c r="AN47" s="217" t="str">
        <f t="shared" si="9"/>
        <v/>
      </c>
      <c r="AO47" s="217" t="str">
        <f t="shared" si="9"/>
        <v/>
      </c>
      <c r="AP47" s="217" t="str">
        <f t="shared" si="10"/>
        <v/>
      </c>
      <c r="AQ47" s="217" t="str">
        <f t="shared" si="10"/>
        <v/>
      </c>
      <c r="AR47" s="217" t="str">
        <f t="shared" si="10"/>
        <v/>
      </c>
      <c r="AS47" s="217" t="str">
        <f t="shared" si="10"/>
        <v/>
      </c>
      <c r="AT47" s="217" t="str">
        <f t="shared" si="10"/>
        <v/>
      </c>
      <c r="AU47" s="217" t="str">
        <f t="shared" si="10"/>
        <v/>
      </c>
      <c r="AV47" s="217" t="str">
        <f t="shared" si="10"/>
        <v/>
      </c>
      <c r="AW47" s="217" t="str">
        <f t="shared" si="10"/>
        <v/>
      </c>
      <c r="AX47" s="217" t="str">
        <f t="shared" si="10"/>
        <v/>
      </c>
      <c r="AY47" s="217" t="str">
        <f t="shared" si="10"/>
        <v/>
      </c>
      <c r="AZ47" s="217" t="str">
        <f t="shared" si="10"/>
        <v/>
      </c>
      <c r="BA47" s="217" t="str">
        <f t="shared" si="10"/>
        <v/>
      </c>
      <c r="BB47" s="217" t="str">
        <f t="shared" si="10"/>
        <v/>
      </c>
      <c r="BC47" s="217" t="str">
        <f t="shared" si="10"/>
        <v/>
      </c>
      <c r="BD47" s="217" t="str">
        <f t="shared" si="10"/>
        <v/>
      </c>
      <c r="BE47" s="217" t="str">
        <f t="shared" si="10"/>
        <v/>
      </c>
      <c r="BF47" s="212"/>
      <c r="BG47" s="212"/>
    </row>
    <row r="48" spans="1:59" s="213" customFormat="1" ht="24.95" customHeight="1" x14ac:dyDescent="0.25">
      <c r="A48" s="183"/>
      <c r="B48" s="214"/>
      <c r="C48" s="215"/>
      <c r="D48" s="215"/>
      <c r="E48" s="216"/>
      <c r="F48" s="216"/>
      <c r="G48" s="216"/>
      <c r="H48" s="216"/>
      <c r="I48" s="217"/>
      <c r="J48" s="217" t="str">
        <f t="shared" si="12"/>
        <v/>
      </c>
      <c r="K48" s="217" t="str">
        <f t="shared" si="11"/>
        <v/>
      </c>
      <c r="L48" s="217" t="str">
        <f t="shared" si="11"/>
        <v/>
      </c>
      <c r="M48" s="217" t="str">
        <f t="shared" si="11"/>
        <v/>
      </c>
      <c r="N48" s="217" t="str">
        <f t="shared" si="11"/>
        <v/>
      </c>
      <c r="O48" s="217" t="str">
        <f t="shared" si="11"/>
        <v/>
      </c>
      <c r="P48" s="217" t="str">
        <f t="shared" si="11"/>
        <v/>
      </c>
      <c r="Q48" s="217" t="str">
        <f t="shared" si="11"/>
        <v/>
      </c>
      <c r="R48" s="217" t="str">
        <f t="shared" si="11"/>
        <v/>
      </c>
      <c r="S48" s="217" t="str">
        <f t="shared" si="11"/>
        <v/>
      </c>
      <c r="T48" s="217" t="str">
        <f t="shared" si="11"/>
        <v/>
      </c>
      <c r="U48" s="217" t="str">
        <f t="shared" si="11"/>
        <v/>
      </c>
      <c r="V48" s="217" t="str">
        <f t="shared" si="11"/>
        <v/>
      </c>
      <c r="W48" s="217" t="str">
        <f t="shared" si="11"/>
        <v/>
      </c>
      <c r="X48" s="217" t="str">
        <f t="shared" si="11"/>
        <v/>
      </c>
      <c r="Y48" s="217" t="str">
        <f t="shared" si="11"/>
        <v/>
      </c>
      <c r="Z48" s="217" t="str">
        <f t="shared" si="9"/>
        <v/>
      </c>
      <c r="AA48" s="217" t="str">
        <f t="shared" si="9"/>
        <v/>
      </c>
      <c r="AB48" s="217" t="str">
        <f t="shared" si="9"/>
        <v/>
      </c>
      <c r="AC48" s="217" t="str">
        <f t="shared" si="9"/>
        <v/>
      </c>
      <c r="AD48" s="217" t="str">
        <f t="shared" si="9"/>
        <v/>
      </c>
      <c r="AE48" s="217" t="str">
        <f t="shared" si="9"/>
        <v/>
      </c>
      <c r="AF48" s="217" t="str">
        <f t="shared" si="9"/>
        <v/>
      </c>
      <c r="AG48" s="217" t="str">
        <f t="shared" si="9"/>
        <v/>
      </c>
      <c r="AH48" s="217" t="str">
        <f t="shared" si="9"/>
        <v/>
      </c>
      <c r="AI48" s="217" t="str">
        <f t="shared" si="9"/>
        <v/>
      </c>
      <c r="AJ48" s="217" t="str">
        <f t="shared" si="9"/>
        <v/>
      </c>
      <c r="AK48" s="217" t="str">
        <f t="shared" si="9"/>
        <v/>
      </c>
      <c r="AL48" s="217" t="str">
        <f t="shared" si="9"/>
        <v/>
      </c>
      <c r="AM48" s="217" t="str">
        <f t="shared" si="9"/>
        <v/>
      </c>
      <c r="AN48" s="217" t="str">
        <f t="shared" si="9"/>
        <v/>
      </c>
      <c r="AO48" s="217" t="str">
        <f t="shared" si="9"/>
        <v/>
      </c>
      <c r="AP48" s="217" t="str">
        <f t="shared" si="10"/>
        <v/>
      </c>
      <c r="AQ48" s="217" t="str">
        <f t="shared" si="10"/>
        <v/>
      </c>
      <c r="AR48" s="217" t="str">
        <f t="shared" si="10"/>
        <v/>
      </c>
      <c r="AS48" s="217" t="str">
        <f t="shared" si="10"/>
        <v/>
      </c>
      <c r="AT48" s="217" t="str">
        <f t="shared" si="10"/>
        <v/>
      </c>
      <c r="AU48" s="217" t="str">
        <f t="shared" si="10"/>
        <v/>
      </c>
      <c r="AV48" s="217" t="str">
        <f t="shared" si="10"/>
        <v/>
      </c>
      <c r="AW48" s="217" t="str">
        <f t="shared" si="10"/>
        <v/>
      </c>
      <c r="AX48" s="217" t="str">
        <f t="shared" si="10"/>
        <v/>
      </c>
      <c r="AY48" s="217" t="str">
        <f t="shared" si="10"/>
        <v/>
      </c>
      <c r="AZ48" s="217" t="str">
        <f t="shared" si="10"/>
        <v/>
      </c>
      <c r="BA48" s="217" t="str">
        <f t="shared" si="10"/>
        <v/>
      </c>
      <c r="BB48" s="217" t="str">
        <f t="shared" si="10"/>
        <v/>
      </c>
      <c r="BC48" s="217" t="str">
        <f t="shared" si="10"/>
        <v/>
      </c>
      <c r="BD48" s="217" t="str">
        <f t="shared" si="10"/>
        <v/>
      </c>
      <c r="BE48" s="217" t="str">
        <f t="shared" si="10"/>
        <v/>
      </c>
      <c r="BF48" s="212"/>
      <c r="BG48" s="212"/>
    </row>
    <row r="49" spans="1:59" s="213" customFormat="1" ht="24.95" customHeight="1" x14ac:dyDescent="0.25">
      <c r="A49" s="183"/>
      <c r="B49" s="214"/>
      <c r="C49" s="215"/>
      <c r="D49" s="215"/>
      <c r="E49" s="216"/>
      <c r="F49" s="216"/>
      <c r="G49" s="216"/>
      <c r="H49" s="216"/>
      <c r="I49" s="217"/>
      <c r="J49" s="217" t="str">
        <f t="shared" si="12"/>
        <v/>
      </c>
      <c r="K49" s="217" t="str">
        <f t="shared" si="11"/>
        <v/>
      </c>
      <c r="L49" s="217" t="str">
        <f t="shared" si="11"/>
        <v/>
      </c>
      <c r="M49" s="217" t="str">
        <f t="shared" si="11"/>
        <v/>
      </c>
      <c r="N49" s="217" t="str">
        <f t="shared" si="11"/>
        <v/>
      </c>
      <c r="O49" s="217" t="str">
        <f t="shared" si="11"/>
        <v/>
      </c>
      <c r="P49" s="217" t="str">
        <f t="shared" si="11"/>
        <v/>
      </c>
      <c r="Q49" s="217" t="str">
        <f t="shared" si="11"/>
        <v/>
      </c>
      <c r="R49" s="217" t="str">
        <f t="shared" si="11"/>
        <v/>
      </c>
      <c r="S49" s="217" t="str">
        <f t="shared" si="11"/>
        <v/>
      </c>
      <c r="T49" s="217" t="str">
        <f t="shared" si="11"/>
        <v/>
      </c>
      <c r="U49" s="217" t="str">
        <f t="shared" si="11"/>
        <v/>
      </c>
      <c r="V49" s="217" t="str">
        <f t="shared" si="11"/>
        <v/>
      </c>
      <c r="W49" s="217" t="str">
        <f t="shared" si="11"/>
        <v/>
      </c>
      <c r="X49" s="217" t="str">
        <f t="shared" si="11"/>
        <v/>
      </c>
      <c r="Y49" s="217" t="str">
        <f t="shared" si="11"/>
        <v/>
      </c>
      <c r="Z49" s="217" t="str">
        <f t="shared" si="9"/>
        <v/>
      </c>
      <c r="AA49" s="217" t="str">
        <f t="shared" si="9"/>
        <v/>
      </c>
      <c r="AB49" s="217" t="str">
        <f t="shared" si="9"/>
        <v/>
      </c>
      <c r="AC49" s="217" t="str">
        <f t="shared" si="9"/>
        <v/>
      </c>
      <c r="AD49" s="217" t="str">
        <f t="shared" si="9"/>
        <v/>
      </c>
      <c r="AE49" s="217" t="str">
        <f t="shared" si="9"/>
        <v/>
      </c>
      <c r="AF49" s="217" t="str">
        <f t="shared" si="9"/>
        <v/>
      </c>
      <c r="AG49" s="217" t="str">
        <f t="shared" si="9"/>
        <v/>
      </c>
      <c r="AH49" s="217" t="str">
        <f t="shared" si="9"/>
        <v/>
      </c>
      <c r="AI49" s="217" t="str">
        <f t="shared" si="9"/>
        <v/>
      </c>
      <c r="AJ49" s="217" t="str">
        <f t="shared" si="9"/>
        <v/>
      </c>
      <c r="AK49" s="217" t="str">
        <f t="shared" si="9"/>
        <v/>
      </c>
      <c r="AL49" s="217" t="str">
        <f t="shared" si="9"/>
        <v/>
      </c>
      <c r="AM49" s="217" t="str">
        <f t="shared" si="9"/>
        <v/>
      </c>
      <c r="AN49" s="217" t="str">
        <f t="shared" si="9"/>
        <v/>
      </c>
      <c r="AO49" s="217" t="str">
        <f t="shared" si="9"/>
        <v/>
      </c>
      <c r="AP49" s="217" t="str">
        <f t="shared" si="10"/>
        <v/>
      </c>
      <c r="AQ49" s="217" t="str">
        <f t="shared" si="10"/>
        <v/>
      </c>
      <c r="AR49" s="217" t="str">
        <f t="shared" si="10"/>
        <v/>
      </c>
      <c r="AS49" s="217" t="str">
        <f t="shared" si="10"/>
        <v/>
      </c>
      <c r="AT49" s="217" t="str">
        <f t="shared" si="10"/>
        <v/>
      </c>
      <c r="AU49" s="217" t="str">
        <f t="shared" si="10"/>
        <v/>
      </c>
      <c r="AV49" s="217" t="str">
        <f t="shared" si="10"/>
        <v/>
      </c>
      <c r="AW49" s="217" t="str">
        <f t="shared" si="10"/>
        <v/>
      </c>
      <c r="AX49" s="217" t="str">
        <f t="shared" si="10"/>
        <v/>
      </c>
      <c r="AY49" s="217" t="str">
        <f t="shared" si="10"/>
        <v/>
      </c>
      <c r="AZ49" s="217" t="str">
        <f t="shared" si="10"/>
        <v/>
      </c>
      <c r="BA49" s="217" t="str">
        <f t="shared" si="10"/>
        <v/>
      </c>
      <c r="BB49" s="217" t="str">
        <f t="shared" si="10"/>
        <v/>
      </c>
      <c r="BC49" s="217" t="str">
        <f t="shared" si="10"/>
        <v/>
      </c>
      <c r="BD49" s="217" t="str">
        <f t="shared" si="10"/>
        <v/>
      </c>
      <c r="BE49" s="217" t="str">
        <f t="shared" si="10"/>
        <v/>
      </c>
      <c r="BF49" s="212"/>
      <c r="BG49" s="212"/>
    </row>
    <row r="50" spans="1:59" s="213" customFormat="1" ht="24.95" customHeight="1" x14ac:dyDescent="0.25">
      <c r="A50" s="183"/>
      <c r="B50" s="214"/>
      <c r="C50" s="215"/>
      <c r="D50" s="215"/>
      <c r="E50" s="216"/>
      <c r="F50" s="216"/>
      <c r="G50" s="216"/>
      <c r="H50" s="216"/>
      <c r="I50" s="217"/>
      <c r="J50" s="217" t="str">
        <f t="shared" si="12"/>
        <v/>
      </c>
      <c r="K50" s="217" t="str">
        <f t="shared" si="11"/>
        <v/>
      </c>
      <c r="L50" s="217" t="str">
        <f t="shared" si="11"/>
        <v/>
      </c>
      <c r="M50" s="217" t="str">
        <f t="shared" si="11"/>
        <v/>
      </c>
      <c r="N50" s="217" t="str">
        <f t="shared" si="11"/>
        <v/>
      </c>
      <c r="O50" s="217" t="str">
        <f t="shared" si="11"/>
        <v/>
      </c>
      <c r="P50" s="217" t="str">
        <f t="shared" si="11"/>
        <v/>
      </c>
      <c r="Q50" s="217" t="str">
        <f t="shared" si="11"/>
        <v/>
      </c>
      <c r="R50" s="217" t="str">
        <f t="shared" si="11"/>
        <v/>
      </c>
      <c r="S50" s="217" t="str">
        <f t="shared" si="11"/>
        <v/>
      </c>
      <c r="T50" s="217" t="str">
        <f t="shared" si="11"/>
        <v/>
      </c>
      <c r="U50" s="217" t="str">
        <f t="shared" si="11"/>
        <v/>
      </c>
      <c r="V50" s="217" t="str">
        <f t="shared" si="11"/>
        <v/>
      </c>
      <c r="W50" s="217" t="str">
        <f t="shared" si="11"/>
        <v/>
      </c>
      <c r="X50" s="217" t="str">
        <f t="shared" si="11"/>
        <v/>
      </c>
      <c r="Y50" s="217" t="str">
        <f t="shared" si="11"/>
        <v/>
      </c>
      <c r="Z50" s="217" t="str">
        <f t="shared" si="9"/>
        <v/>
      </c>
      <c r="AA50" s="217" t="str">
        <f t="shared" si="9"/>
        <v/>
      </c>
      <c r="AB50" s="217" t="str">
        <f t="shared" si="9"/>
        <v/>
      </c>
      <c r="AC50" s="217" t="str">
        <f t="shared" si="9"/>
        <v/>
      </c>
      <c r="AD50" s="217" t="str">
        <f t="shared" si="9"/>
        <v/>
      </c>
      <c r="AE50" s="217" t="str">
        <f t="shared" si="9"/>
        <v/>
      </c>
      <c r="AF50" s="217" t="str">
        <f t="shared" si="9"/>
        <v/>
      </c>
      <c r="AG50" s="217" t="str">
        <f t="shared" si="9"/>
        <v/>
      </c>
      <c r="AH50" s="217" t="str">
        <f t="shared" si="9"/>
        <v/>
      </c>
      <c r="AI50" s="217" t="str">
        <f t="shared" si="9"/>
        <v/>
      </c>
      <c r="AJ50" s="217" t="str">
        <f t="shared" si="9"/>
        <v/>
      </c>
      <c r="AK50" s="217" t="str">
        <f t="shared" si="9"/>
        <v/>
      </c>
      <c r="AL50" s="217" t="str">
        <f t="shared" si="9"/>
        <v/>
      </c>
      <c r="AM50" s="217" t="str">
        <f t="shared" si="9"/>
        <v/>
      </c>
      <c r="AN50" s="217" t="str">
        <f t="shared" si="9"/>
        <v/>
      </c>
      <c r="AO50" s="217" t="str">
        <f t="shared" si="9"/>
        <v/>
      </c>
      <c r="AP50" s="217" t="str">
        <f t="shared" si="10"/>
        <v/>
      </c>
      <c r="AQ50" s="217" t="str">
        <f t="shared" si="10"/>
        <v/>
      </c>
      <c r="AR50" s="217" t="str">
        <f t="shared" si="10"/>
        <v/>
      </c>
      <c r="AS50" s="217" t="str">
        <f t="shared" si="10"/>
        <v/>
      </c>
      <c r="AT50" s="217" t="str">
        <f t="shared" si="10"/>
        <v/>
      </c>
      <c r="AU50" s="217" t="str">
        <f t="shared" si="10"/>
        <v/>
      </c>
      <c r="AV50" s="217" t="str">
        <f t="shared" si="10"/>
        <v/>
      </c>
      <c r="AW50" s="217" t="str">
        <f t="shared" si="10"/>
        <v/>
      </c>
      <c r="AX50" s="217" t="str">
        <f t="shared" si="10"/>
        <v/>
      </c>
      <c r="AY50" s="217" t="str">
        <f t="shared" si="10"/>
        <v/>
      </c>
      <c r="AZ50" s="217" t="str">
        <f t="shared" si="10"/>
        <v/>
      </c>
      <c r="BA50" s="217" t="str">
        <f t="shared" si="10"/>
        <v/>
      </c>
      <c r="BB50" s="217" t="str">
        <f t="shared" si="10"/>
        <v/>
      </c>
      <c r="BC50" s="217" t="str">
        <f t="shared" si="10"/>
        <v/>
      </c>
      <c r="BD50" s="217" t="str">
        <f t="shared" si="10"/>
        <v/>
      </c>
      <c r="BE50" s="217" t="str">
        <f t="shared" si="10"/>
        <v/>
      </c>
      <c r="BF50" s="212"/>
      <c r="BG50" s="212"/>
    </row>
    <row r="51" spans="1:59" s="213" customFormat="1" ht="24.95" customHeight="1" x14ac:dyDescent="0.25">
      <c r="A51" s="183"/>
      <c r="B51" s="218"/>
      <c r="C51" s="219"/>
      <c r="D51" s="219"/>
      <c r="E51" s="220"/>
      <c r="F51" s="220"/>
      <c r="G51" s="220"/>
      <c r="H51" s="220"/>
      <c r="I51" s="217"/>
      <c r="J51" s="217" t="str">
        <f>IF(J$13=$H51,"DL","")</f>
        <v/>
      </c>
      <c r="K51" s="217" t="str">
        <f t="shared" si="11"/>
        <v/>
      </c>
      <c r="L51" s="217" t="str">
        <f t="shared" si="11"/>
        <v/>
      </c>
      <c r="M51" s="217" t="str">
        <f t="shared" si="11"/>
        <v/>
      </c>
      <c r="N51" s="217" t="str">
        <f t="shared" si="11"/>
        <v/>
      </c>
      <c r="O51" s="217" t="str">
        <f t="shared" si="11"/>
        <v/>
      </c>
      <c r="P51" s="217" t="str">
        <f t="shared" si="11"/>
        <v/>
      </c>
      <c r="Q51" s="217" t="str">
        <f t="shared" si="11"/>
        <v/>
      </c>
      <c r="R51" s="217" t="str">
        <f t="shared" si="11"/>
        <v/>
      </c>
      <c r="S51" s="217" t="str">
        <f t="shared" si="11"/>
        <v/>
      </c>
      <c r="T51" s="217" t="str">
        <f t="shared" si="11"/>
        <v/>
      </c>
      <c r="U51" s="217" t="str">
        <f t="shared" si="11"/>
        <v/>
      </c>
      <c r="V51" s="217" t="str">
        <f t="shared" si="11"/>
        <v/>
      </c>
      <c r="W51" s="217" t="str">
        <f t="shared" si="11"/>
        <v/>
      </c>
      <c r="X51" s="217" t="str">
        <f t="shared" si="11"/>
        <v/>
      </c>
      <c r="Y51" s="217" t="str">
        <f t="shared" si="11"/>
        <v/>
      </c>
      <c r="Z51" s="217" t="str">
        <f t="shared" si="9"/>
        <v/>
      </c>
      <c r="AA51" s="217" t="str">
        <f t="shared" si="9"/>
        <v/>
      </c>
      <c r="AB51" s="217" t="str">
        <f t="shared" si="9"/>
        <v/>
      </c>
      <c r="AC51" s="217" t="str">
        <f t="shared" si="9"/>
        <v/>
      </c>
      <c r="AD51" s="217" t="str">
        <f t="shared" si="9"/>
        <v/>
      </c>
      <c r="AE51" s="217" t="str">
        <f t="shared" si="9"/>
        <v/>
      </c>
      <c r="AF51" s="217" t="str">
        <f t="shared" si="9"/>
        <v/>
      </c>
      <c r="AG51" s="217" t="str">
        <f t="shared" si="9"/>
        <v/>
      </c>
      <c r="AH51" s="217" t="str">
        <f t="shared" si="9"/>
        <v/>
      </c>
      <c r="AI51" s="217" t="str">
        <f t="shared" si="9"/>
        <v/>
      </c>
      <c r="AJ51" s="217" t="str">
        <f t="shared" si="9"/>
        <v/>
      </c>
      <c r="AK51" s="217" t="str">
        <f t="shared" si="9"/>
        <v/>
      </c>
      <c r="AL51" s="217" t="str">
        <f t="shared" si="9"/>
        <v/>
      </c>
      <c r="AM51" s="217" t="str">
        <f t="shared" si="9"/>
        <v/>
      </c>
      <c r="AN51" s="217" t="str">
        <f t="shared" si="9"/>
        <v/>
      </c>
      <c r="AO51" s="217" t="str">
        <f t="shared" si="9"/>
        <v/>
      </c>
      <c r="AP51" s="217" t="str">
        <f t="shared" si="10"/>
        <v/>
      </c>
      <c r="AQ51" s="217" t="str">
        <f t="shared" si="10"/>
        <v/>
      </c>
      <c r="AR51" s="217" t="str">
        <f t="shared" si="10"/>
        <v/>
      </c>
      <c r="AS51" s="217" t="str">
        <f t="shared" si="10"/>
        <v/>
      </c>
      <c r="AT51" s="217" t="str">
        <f t="shared" si="10"/>
        <v/>
      </c>
      <c r="AU51" s="217" t="str">
        <f t="shared" si="10"/>
        <v/>
      </c>
      <c r="AV51" s="217" t="str">
        <f t="shared" si="10"/>
        <v/>
      </c>
      <c r="AW51" s="217" t="str">
        <f t="shared" si="10"/>
        <v/>
      </c>
      <c r="AX51" s="217" t="str">
        <f t="shared" si="10"/>
        <v/>
      </c>
      <c r="AY51" s="217" t="str">
        <f t="shared" si="10"/>
        <v/>
      </c>
      <c r="AZ51" s="217" t="str">
        <f t="shared" si="10"/>
        <v/>
      </c>
      <c r="BA51" s="217" t="str">
        <f t="shared" si="10"/>
        <v/>
      </c>
      <c r="BB51" s="217" t="str">
        <f t="shared" si="10"/>
        <v/>
      </c>
      <c r="BC51" s="217" t="str">
        <f t="shared" ref="AP51:BE56" si="13">IF(BC$13=$H51,"DL","")</f>
        <v/>
      </c>
      <c r="BD51" s="217" t="str">
        <f t="shared" si="8"/>
        <v/>
      </c>
      <c r="BE51" s="217" t="str">
        <f t="shared" si="8"/>
        <v/>
      </c>
      <c r="BF51" s="212"/>
      <c r="BG51" s="212"/>
    </row>
    <row r="52" spans="1:59" s="213" customFormat="1" ht="24.95" customHeight="1" x14ac:dyDescent="0.25">
      <c r="A52" s="183"/>
      <c r="B52" s="218"/>
      <c r="C52" s="219"/>
      <c r="D52" s="219"/>
      <c r="E52" s="220"/>
      <c r="F52" s="220"/>
      <c r="G52" s="220"/>
      <c r="H52" s="220"/>
      <c r="I52" s="217"/>
      <c r="J52" s="217" t="str">
        <f t="shared" si="11"/>
        <v/>
      </c>
      <c r="K52" s="217" t="str">
        <f t="shared" si="11"/>
        <v/>
      </c>
      <c r="L52" s="217" t="str">
        <f t="shared" si="11"/>
        <v/>
      </c>
      <c r="M52" s="217" t="str">
        <f t="shared" si="11"/>
        <v/>
      </c>
      <c r="N52" s="217" t="str">
        <f t="shared" si="11"/>
        <v/>
      </c>
      <c r="O52" s="217" t="str">
        <f t="shared" si="11"/>
        <v/>
      </c>
      <c r="P52" s="217" t="str">
        <f t="shared" si="11"/>
        <v/>
      </c>
      <c r="Q52" s="217" t="str">
        <f t="shared" si="11"/>
        <v/>
      </c>
      <c r="R52" s="217" t="str">
        <f t="shared" si="11"/>
        <v/>
      </c>
      <c r="S52" s="217" t="str">
        <f t="shared" si="11"/>
        <v/>
      </c>
      <c r="T52" s="217" t="str">
        <f t="shared" si="11"/>
        <v/>
      </c>
      <c r="U52" s="217" t="str">
        <f t="shared" si="11"/>
        <v/>
      </c>
      <c r="V52" s="217" t="str">
        <f t="shared" si="11"/>
        <v/>
      </c>
      <c r="W52" s="217" t="str">
        <f t="shared" si="11"/>
        <v/>
      </c>
      <c r="X52" s="217" t="str">
        <f t="shared" si="11"/>
        <v/>
      </c>
      <c r="Y52" s="217" t="str">
        <f t="shared" si="11"/>
        <v/>
      </c>
      <c r="Z52" s="217" t="str">
        <f t="shared" si="9"/>
        <v/>
      </c>
      <c r="AA52" s="217" t="str">
        <f t="shared" si="9"/>
        <v/>
      </c>
      <c r="AB52" s="217" t="str">
        <f t="shared" si="9"/>
        <v/>
      </c>
      <c r="AC52" s="217" t="str">
        <f t="shared" si="9"/>
        <v/>
      </c>
      <c r="AD52" s="217" t="str">
        <f t="shared" si="9"/>
        <v/>
      </c>
      <c r="AE52" s="217" t="str">
        <f t="shared" si="9"/>
        <v/>
      </c>
      <c r="AF52" s="217" t="str">
        <f t="shared" si="9"/>
        <v/>
      </c>
      <c r="AG52" s="217" t="str">
        <f t="shared" si="9"/>
        <v/>
      </c>
      <c r="AH52" s="217" t="str">
        <f t="shared" si="9"/>
        <v/>
      </c>
      <c r="AI52" s="217" t="str">
        <f t="shared" si="9"/>
        <v/>
      </c>
      <c r="AJ52" s="217" t="str">
        <f t="shared" si="9"/>
        <v/>
      </c>
      <c r="AK52" s="217" t="str">
        <f t="shared" si="9"/>
        <v/>
      </c>
      <c r="AL52" s="217" t="str">
        <f t="shared" si="9"/>
        <v/>
      </c>
      <c r="AM52" s="217" t="str">
        <f t="shared" si="9"/>
        <v/>
      </c>
      <c r="AN52" s="217" t="str">
        <f t="shared" si="9"/>
        <v/>
      </c>
      <c r="AO52" s="217" t="str">
        <f t="shared" si="9"/>
        <v/>
      </c>
      <c r="AP52" s="217" t="str">
        <f t="shared" si="13"/>
        <v/>
      </c>
      <c r="AQ52" s="217" t="str">
        <f t="shared" si="13"/>
        <v/>
      </c>
      <c r="AR52" s="217" t="str">
        <f t="shared" si="13"/>
        <v/>
      </c>
      <c r="AS52" s="217" t="str">
        <f t="shared" si="13"/>
        <v/>
      </c>
      <c r="AT52" s="217" t="str">
        <f t="shared" si="13"/>
        <v/>
      </c>
      <c r="AU52" s="217" t="str">
        <f t="shared" si="13"/>
        <v/>
      </c>
      <c r="AV52" s="217" t="str">
        <f t="shared" si="13"/>
        <v/>
      </c>
      <c r="AW52" s="217" t="str">
        <f t="shared" si="13"/>
        <v/>
      </c>
      <c r="AX52" s="217" t="str">
        <f t="shared" si="13"/>
        <v/>
      </c>
      <c r="AY52" s="217" t="str">
        <f t="shared" si="13"/>
        <v/>
      </c>
      <c r="AZ52" s="217" t="str">
        <f t="shared" si="13"/>
        <v/>
      </c>
      <c r="BA52" s="217" t="str">
        <f t="shared" si="13"/>
        <v/>
      </c>
      <c r="BB52" s="217" t="str">
        <f t="shared" si="13"/>
        <v/>
      </c>
      <c r="BC52" s="217" t="str">
        <f t="shared" si="13"/>
        <v/>
      </c>
      <c r="BD52" s="217" t="str">
        <f t="shared" si="8"/>
        <v/>
      </c>
      <c r="BE52" s="217" t="str">
        <f t="shared" si="8"/>
        <v/>
      </c>
      <c r="BF52" s="212"/>
      <c r="BG52" s="212"/>
    </row>
    <row r="53" spans="1:59" s="213" customFormat="1" ht="24.95" customHeight="1" x14ac:dyDescent="0.25">
      <c r="A53" s="183"/>
      <c r="B53" s="218"/>
      <c r="C53" s="219"/>
      <c r="D53" s="219"/>
      <c r="E53" s="220"/>
      <c r="F53" s="220"/>
      <c r="G53" s="220"/>
      <c r="H53" s="220"/>
      <c r="I53" s="217"/>
      <c r="J53" s="217" t="str">
        <f t="shared" si="11"/>
        <v/>
      </c>
      <c r="K53" s="217" t="str">
        <f t="shared" si="11"/>
        <v/>
      </c>
      <c r="L53" s="217" t="str">
        <f t="shared" si="11"/>
        <v/>
      </c>
      <c r="M53" s="217" t="str">
        <f t="shared" si="11"/>
        <v/>
      </c>
      <c r="N53" s="217" t="str">
        <f t="shared" si="11"/>
        <v/>
      </c>
      <c r="O53" s="217" t="str">
        <f t="shared" si="11"/>
        <v/>
      </c>
      <c r="P53" s="217" t="str">
        <f t="shared" si="11"/>
        <v/>
      </c>
      <c r="Q53" s="217" t="str">
        <f t="shared" si="11"/>
        <v/>
      </c>
      <c r="R53" s="217" t="str">
        <f t="shared" si="11"/>
        <v/>
      </c>
      <c r="S53" s="217" t="str">
        <f t="shared" si="11"/>
        <v/>
      </c>
      <c r="T53" s="217" t="str">
        <f t="shared" si="11"/>
        <v/>
      </c>
      <c r="U53" s="217" t="str">
        <f t="shared" si="11"/>
        <v/>
      </c>
      <c r="V53" s="217" t="str">
        <f t="shared" si="11"/>
        <v/>
      </c>
      <c r="W53" s="217" t="str">
        <f t="shared" si="11"/>
        <v/>
      </c>
      <c r="X53" s="217" t="str">
        <f t="shared" si="11"/>
        <v/>
      </c>
      <c r="Y53" s="217" t="str">
        <f t="shared" si="11"/>
        <v/>
      </c>
      <c r="Z53" s="217" t="str">
        <f t="shared" si="9"/>
        <v/>
      </c>
      <c r="AA53" s="217" t="str">
        <f t="shared" si="9"/>
        <v/>
      </c>
      <c r="AB53" s="217" t="str">
        <f t="shared" si="9"/>
        <v/>
      </c>
      <c r="AC53" s="217" t="str">
        <f t="shared" si="9"/>
        <v/>
      </c>
      <c r="AD53" s="217" t="str">
        <f t="shared" si="9"/>
        <v/>
      </c>
      <c r="AE53" s="217" t="str">
        <f t="shared" si="9"/>
        <v/>
      </c>
      <c r="AF53" s="217" t="str">
        <f t="shared" ref="AF53:AO53" si="14">IF(AF$13=$H53,"DL","")</f>
        <v/>
      </c>
      <c r="AG53" s="217" t="str">
        <f t="shared" si="14"/>
        <v/>
      </c>
      <c r="AH53" s="217" t="str">
        <f t="shared" si="14"/>
        <v/>
      </c>
      <c r="AI53" s="217" t="str">
        <f t="shared" si="14"/>
        <v/>
      </c>
      <c r="AJ53" s="217" t="str">
        <f t="shared" si="14"/>
        <v/>
      </c>
      <c r="AK53" s="217" t="str">
        <f t="shared" si="14"/>
        <v/>
      </c>
      <c r="AL53" s="217" t="str">
        <f t="shared" si="14"/>
        <v/>
      </c>
      <c r="AM53" s="217" t="str">
        <f t="shared" si="14"/>
        <v/>
      </c>
      <c r="AN53" s="217" t="str">
        <f t="shared" si="14"/>
        <v/>
      </c>
      <c r="AO53" s="217" t="str">
        <f t="shared" si="14"/>
        <v/>
      </c>
      <c r="AP53" s="217" t="str">
        <f t="shared" si="13"/>
        <v/>
      </c>
      <c r="AQ53" s="217" t="str">
        <f t="shared" si="13"/>
        <v/>
      </c>
      <c r="AR53" s="217" t="str">
        <f t="shared" si="13"/>
        <v/>
      </c>
      <c r="AS53" s="217" t="str">
        <f t="shared" si="13"/>
        <v/>
      </c>
      <c r="AT53" s="217" t="str">
        <f t="shared" si="13"/>
        <v/>
      </c>
      <c r="AU53" s="217" t="str">
        <f t="shared" si="13"/>
        <v/>
      </c>
      <c r="AV53" s="217" t="str">
        <f t="shared" si="13"/>
        <v/>
      </c>
      <c r="AW53" s="217" t="str">
        <f t="shared" si="13"/>
        <v/>
      </c>
      <c r="AX53" s="217" t="str">
        <f t="shared" si="13"/>
        <v/>
      </c>
      <c r="AY53" s="217" t="str">
        <f t="shared" si="13"/>
        <v/>
      </c>
      <c r="AZ53" s="217" t="str">
        <f t="shared" si="13"/>
        <v/>
      </c>
      <c r="BA53" s="217" t="str">
        <f t="shared" si="13"/>
        <v/>
      </c>
      <c r="BB53" s="217" t="str">
        <f t="shared" si="13"/>
        <v/>
      </c>
      <c r="BC53" s="217" t="str">
        <f t="shared" si="13"/>
        <v/>
      </c>
      <c r="BD53" s="217" t="str">
        <f t="shared" si="8"/>
        <v/>
      </c>
      <c r="BE53" s="217" t="str">
        <f t="shared" si="8"/>
        <v/>
      </c>
      <c r="BF53" s="212"/>
      <c r="BG53" s="212"/>
    </row>
    <row r="54" spans="1:59" s="213" customFormat="1" ht="24.95" customHeight="1" x14ac:dyDescent="0.25">
      <c r="A54" s="183"/>
      <c r="B54" s="218"/>
      <c r="C54" s="219"/>
      <c r="D54" s="219"/>
      <c r="E54" s="220"/>
      <c r="F54" s="220"/>
      <c r="G54" s="220"/>
      <c r="H54" s="220"/>
      <c r="I54" s="217"/>
      <c r="J54" s="217" t="str">
        <f t="shared" si="11"/>
        <v/>
      </c>
      <c r="K54" s="217" t="str">
        <f t="shared" si="11"/>
        <v/>
      </c>
      <c r="L54" s="217" t="str">
        <f t="shared" si="11"/>
        <v/>
      </c>
      <c r="M54" s="217" t="str">
        <f t="shared" si="11"/>
        <v/>
      </c>
      <c r="N54" s="217" t="str">
        <f t="shared" si="11"/>
        <v/>
      </c>
      <c r="O54" s="217" t="str">
        <f t="shared" si="11"/>
        <v/>
      </c>
      <c r="P54" s="217" t="str">
        <f t="shared" si="11"/>
        <v/>
      </c>
      <c r="Q54" s="217" t="str">
        <f t="shared" si="11"/>
        <v/>
      </c>
      <c r="R54" s="217" t="str">
        <f t="shared" si="11"/>
        <v/>
      </c>
      <c r="S54" s="217" t="str">
        <f t="shared" si="11"/>
        <v/>
      </c>
      <c r="T54" s="217" t="str">
        <f t="shared" si="11"/>
        <v/>
      </c>
      <c r="U54" s="217" t="str">
        <f t="shared" si="11"/>
        <v/>
      </c>
      <c r="V54" s="217" t="str">
        <f t="shared" si="11"/>
        <v/>
      </c>
      <c r="W54" s="217" t="str">
        <f t="shared" si="11"/>
        <v/>
      </c>
      <c r="X54" s="217" t="str">
        <f t="shared" si="11"/>
        <v/>
      </c>
      <c r="Y54" s="217" t="str">
        <f t="shared" si="11"/>
        <v/>
      </c>
      <c r="Z54" s="217" t="str">
        <f t="shared" ref="Z54:AO56" si="15">IF(Z$13=$H54,"DL","")</f>
        <v/>
      </c>
      <c r="AA54" s="217" t="str">
        <f t="shared" si="15"/>
        <v/>
      </c>
      <c r="AB54" s="217" t="str">
        <f t="shared" si="15"/>
        <v/>
      </c>
      <c r="AC54" s="217" t="str">
        <f t="shared" si="15"/>
        <v/>
      </c>
      <c r="AD54" s="217" t="str">
        <f t="shared" si="15"/>
        <v/>
      </c>
      <c r="AE54" s="217" t="str">
        <f t="shared" si="15"/>
        <v/>
      </c>
      <c r="AF54" s="217" t="str">
        <f t="shared" si="15"/>
        <v/>
      </c>
      <c r="AG54" s="217" t="str">
        <f t="shared" si="15"/>
        <v/>
      </c>
      <c r="AH54" s="217" t="str">
        <f t="shared" si="15"/>
        <v/>
      </c>
      <c r="AI54" s="217" t="str">
        <f t="shared" si="15"/>
        <v/>
      </c>
      <c r="AJ54" s="217" t="str">
        <f t="shared" si="15"/>
        <v/>
      </c>
      <c r="AK54" s="217" t="str">
        <f t="shared" si="15"/>
        <v/>
      </c>
      <c r="AL54" s="217" t="str">
        <f t="shared" si="15"/>
        <v/>
      </c>
      <c r="AM54" s="217" t="str">
        <f t="shared" si="15"/>
        <v/>
      </c>
      <c r="AN54" s="217" t="str">
        <f t="shared" si="15"/>
        <v/>
      </c>
      <c r="AO54" s="217" t="str">
        <f t="shared" si="15"/>
        <v/>
      </c>
      <c r="AP54" s="217" t="str">
        <f t="shared" si="13"/>
        <v/>
      </c>
      <c r="AQ54" s="217" t="str">
        <f t="shared" si="13"/>
        <v/>
      </c>
      <c r="AR54" s="217" t="str">
        <f t="shared" si="13"/>
        <v/>
      </c>
      <c r="AS54" s="217" t="str">
        <f t="shared" si="13"/>
        <v/>
      </c>
      <c r="AT54" s="217" t="str">
        <f t="shared" si="13"/>
        <v/>
      </c>
      <c r="AU54" s="217" t="str">
        <f t="shared" si="13"/>
        <v/>
      </c>
      <c r="AV54" s="217" t="str">
        <f t="shared" si="13"/>
        <v/>
      </c>
      <c r="AW54" s="217" t="str">
        <f t="shared" si="13"/>
        <v/>
      </c>
      <c r="AX54" s="217" t="str">
        <f t="shared" si="13"/>
        <v/>
      </c>
      <c r="AY54" s="217" t="str">
        <f t="shared" si="13"/>
        <v/>
      </c>
      <c r="AZ54" s="217" t="str">
        <f t="shared" si="13"/>
        <v/>
      </c>
      <c r="BA54" s="217" t="str">
        <f t="shared" si="13"/>
        <v/>
      </c>
      <c r="BB54" s="217" t="str">
        <f t="shared" si="13"/>
        <v/>
      </c>
      <c r="BC54" s="217" t="str">
        <f t="shared" si="13"/>
        <v/>
      </c>
      <c r="BD54" s="217" t="str">
        <f t="shared" si="13"/>
        <v/>
      </c>
      <c r="BE54" s="217" t="str">
        <f t="shared" si="13"/>
        <v/>
      </c>
      <c r="BF54" s="212"/>
      <c r="BG54" s="212"/>
    </row>
    <row r="55" spans="1:59" s="213" customFormat="1" ht="24.95" customHeight="1" x14ac:dyDescent="0.25">
      <c r="A55" s="183"/>
      <c r="B55" s="218"/>
      <c r="C55" s="219"/>
      <c r="D55" s="219"/>
      <c r="E55" s="220"/>
      <c r="F55" s="220"/>
      <c r="G55" s="220"/>
      <c r="H55" s="220"/>
      <c r="I55" s="217"/>
      <c r="J55" s="217" t="str">
        <f t="shared" si="11"/>
        <v/>
      </c>
      <c r="K55" s="217" t="str">
        <f t="shared" si="11"/>
        <v/>
      </c>
      <c r="L55" s="217" t="str">
        <f t="shared" si="11"/>
        <v/>
      </c>
      <c r="M55" s="217" t="str">
        <f t="shared" si="11"/>
        <v/>
      </c>
      <c r="N55" s="217" t="str">
        <f t="shared" si="11"/>
        <v/>
      </c>
      <c r="O55" s="217" t="str">
        <f t="shared" si="11"/>
        <v/>
      </c>
      <c r="P55" s="217" t="str">
        <f t="shared" si="11"/>
        <v/>
      </c>
      <c r="Q55" s="217" t="str">
        <f t="shared" si="11"/>
        <v/>
      </c>
      <c r="R55" s="217" t="str">
        <f t="shared" si="11"/>
        <v/>
      </c>
      <c r="S55" s="217" t="str">
        <f t="shared" si="11"/>
        <v/>
      </c>
      <c r="T55" s="217" t="str">
        <f t="shared" si="11"/>
        <v/>
      </c>
      <c r="U55" s="217" t="str">
        <f t="shared" si="11"/>
        <v/>
      </c>
      <c r="V55" s="217" t="str">
        <f t="shared" si="11"/>
        <v/>
      </c>
      <c r="W55" s="217" t="str">
        <f t="shared" si="11"/>
        <v/>
      </c>
      <c r="X55" s="217" t="str">
        <f t="shared" si="11"/>
        <v/>
      </c>
      <c r="Y55" s="217" t="str">
        <f t="shared" si="11"/>
        <v/>
      </c>
      <c r="Z55" s="217" t="str">
        <f t="shared" si="15"/>
        <v/>
      </c>
      <c r="AA55" s="217" t="str">
        <f t="shared" si="15"/>
        <v/>
      </c>
      <c r="AB55" s="217" t="str">
        <f t="shared" si="15"/>
        <v/>
      </c>
      <c r="AC55" s="217" t="str">
        <f t="shared" si="15"/>
        <v/>
      </c>
      <c r="AD55" s="217" t="str">
        <f t="shared" si="15"/>
        <v/>
      </c>
      <c r="AE55" s="217" t="str">
        <f t="shared" si="15"/>
        <v/>
      </c>
      <c r="AF55" s="217" t="str">
        <f t="shared" si="15"/>
        <v/>
      </c>
      <c r="AG55" s="217" t="str">
        <f t="shared" si="15"/>
        <v/>
      </c>
      <c r="AH55" s="217" t="str">
        <f t="shared" si="15"/>
        <v/>
      </c>
      <c r="AI55" s="217" t="str">
        <f t="shared" si="15"/>
        <v/>
      </c>
      <c r="AJ55" s="217" t="str">
        <f t="shared" si="15"/>
        <v/>
      </c>
      <c r="AK55" s="217" t="str">
        <f t="shared" si="15"/>
        <v/>
      </c>
      <c r="AL55" s="217" t="str">
        <f t="shared" si="15"/>
        <v/>
      </c>
      <c r="AM55" s="217" t="str">
        <f t="shared" si="15"/>
        <v/>
      </c>
      <c r="AN55" s="217" t="str">
        <f t="shared" si="15"/>
        <v/>
      </c>
      <c r="AO55" s="217" t="str">
        <f t="shared" si="15"/>
        <v/>
      </c>
      <c r="AP55" s="217" t="str">
        <f t="shared" si="13"/>
        <v/>
      </c>
      <c r="AQ55" s="217" t="str">
        <f t="shared" si="13"/>
        <v/>
      </c>
      <c r="AR55" s="217" t="str">
        <f t="shared" si="13"/>
        <v/>
      </c>
      <c r="AS55" s="217" t="str">
        <f t="shared" si="13"/>
        <v/>
      </c>
      <c r="AT55" s="217" t="str">
        <f t="shared" si="13"/>
        <v/>
      </c>
      <c r="AU55" s="217" t="str">
        <f t="shared" si="13"/>
        <v/>
      </c>
      <c r="AV55" s="217" t="str">
        <f t="shared" si="13"/>
        <v/>
      </c>
      <c r="AW55" s="217" t="str">
        <f t="shared" si="13"/>
        <v/>
      </c>
      <c r="AX55" s="217" t="str">
        <f t="shared" si="13"/>
        <v/>
      </c>
      <c r="AY55" s="217" t="str">
        <f t="shared" si="13"/>
        <v/>
      </c>
      <c r="AZ55" s="217" t="str">
        <f t="shared" si="13"/>
        <v/>
      </c>
      <c r="BA55" s="217" t="str">
        <f t="shared" si="13"/>
        <v/>
      </c>
      <c r="BB55" s="217" t="str">
        <f t="shared" si="13"/>
        <v/>
      </c>
      <c r="BC55" s="217" t="str">
        <f t="shared" si="13"/>
        <v/>
      </c>
      <c r="BD55" s="217" t="str">
        <f t="shared" si="13"/>
        <v/>
      </c>
      <c r="BE55" s="217" t="str">
        <f t="shared" si="13"/>
        <v/>
      </c>
      <c r="BF55" s="212"/>
      <c r="BG55" s="212"/>
    </row>
    <row r="56" spans="1:59" s="213" customFormat="1" ht="24.95" customHeight="1" x14ac:dyDescent="0.25">
      <c r="A56" s="183"/>
      <c r="B56" s="214"/>
      <c r="C56" s="215"/>
      <c r="D56" s="215"/>
      <c r="E56" s="216"/>
      <c r="F56" s="216"/>
      <c r="G56" s="216"/>
      <c r="H56" s="216"/>
      <c r="I56" s="217"/>
      <c r="J56" s="217" t="str">
        <f t="shared" ref="J56:Y56" si="16">IF(J$13=$H56,"DL","")</f>
        <v/>
      </c>
      <c r="K56" s="217" t="str">
        <f t="shared" si="16"/>
        <v/>
      </c>
      <c r="L56" s="217" t="str">
        <f t="shared" si="16"/>
        <v/>
      </c>
      <c r="M56" s="217" t="str">
        <f t="shared" si="16"/>
        <v/>
      </c>
      <c r="N56" s="217" t="str">
        <f t="shared" si="16"/>
        <v/>
      </c>
      <c r="O56" s="217" t="str">
        <f t="shared" si="16"/>
        <v/>
      </c>
      <c r="P56" s="217" t="str">
        <f t="shared" si="16"/>
        <v/>
      </c>
      <c r="Q56" s="217" t="str">
        <f t="shared" si="16"/>
        <v/>
      </c>
      <c r="R56" s="217" t="str">
        <f t="shared" si="16"/>
        <v/>
      </c>
      <c r="S56" s="217" t="str">
        <f t="shared" si="16"/>
        <v/>
      </c>
      <c r="T56" s="217" t="str">
        <f t="shared" si="16"/>
        <v/>
      </c>
      <c r="U56" s="217" t="str">
        <f t="shared" si="16"/>
        <v/>
      </c>
      <c r="V56" s="217" t="str">
        <f t="shared" si="16"/>
        <v/>
      </c>
      <c r="W56" s="217" t="str">
        <f t="shared" si="16"/>
        <v/>
      </c>
      <c r="X56" s="217" t="str">
        <f t="shared" si="16"/>
        <v/>
      </c>
      <c r="Y56" s="217" t="str">
        <f t="shared" si="16"/>
        <v/>
      </c>
      <c r="Z56" s="217" t="str">
        <f t="shared" si="15"/>
        <v/>
      </c>
      <c r="AA56" s="217" t="str">
        <f t="shared" si="15"/>
        <v/>
      </c>
      <c r="AB56" s="217" t="str">
        <f t="shared" si="15"/>
        <v/>
      </c>
      <c r="AC56" s="217" t="str">
        <f t="shared" si="15"/>
        <v/>
      </c>
      <c r="AD56" s="217" t="str">
        <f t="shared" si="15"/>
        <v/>
      </c>
      <c r="AE56" s="217" t="str">
        <f t="shared" si="15"/>
        <v/>
      </c>
      <c r="AF56" s="217" t="str">
        <f t="shared" si="15"/>
        <v/>
      </c>
      <c r="AG56" s="217" t="str">
        <f t="shared" si="15"/>
        <v/>
      </c>
      <c r="AH56" s="217" t="str">
        <f t="shared" si="15"/>
        <v/>
      </c>
      <c r="AI56" s="217" t="str">
        <f t="shared" si="15"/>
        <v/>
      </c>
      <c r="AJ56" s="217" t="str">
        <f t="shared" si="15"/>
        <v/>
      </c>
      <c r="AK56" s="217" t="str">
        <f t="shared" si="15"/>
        <v/>
      </c>
      <c r="AL56" s="217" t="str">
        <f t="shared" si="15"/>
        <v/>
      </c>
      <c r="AM56" s="217" t="str">
        <f t="shared" si="15"/>
        <v/>
      </c>
      <c r="AN56" s="217" t="str">
        <f t="shared" si="15"/>
        <v/>
      </c>
      <c r="AO56" s="217" t="str">
        <f t="shared" si="15"/>
        <v/>
      </c>
      <c r="AP56" s="217" t="str">
        <f t="shared" si="13"/>
        <v/>
      </c>
      <c r="AQ56" s="217" t="str">
        <f t="shared" si="13"/>
        <v/>
      </c>
      <c r="AR56" s="217" t="str">
        <f t="shared" si="13"/>
        <v/>
      </c>
      <c r="AS56" s="217" t="str">
        <f t="shared" si="13"/>
        <v/>
      </c>
      <c r="AT56" s="217" t="str">
        <f t="shared" si="13"/>
        <v/>
      </c>
      <c r="AU56" s="217" t="str">
        <f t="shared" si="13"/>
        <v/>
      </c>
      <c r="AV56" s="217" t="str">
        <f t="shared" si="13"/>
        <v/>
      </c>
      <c r="AW56" s="217" t="str">
        <f t="shared" si="13"/>
        <v/>
      </c>
      <c r="AX56" s="217" t="str">
        <f t="shared" si="13"/>
        <v/>
      </c>
      <c r="AY56" s="217" t="str">
        <f t="shared" si="13"/>
        <v/>
      </c>
      <c r="AZ56" s="217" t="str">
        <f t="shared" si="13"/>
        <v/>
      </c>
      <c r="BA56" s="217" t="str">
        <f t="shared" si="13"/>
        <v/>
      </c>
      <c r="BB56" s="217" t="str">
        <f t="shared" si="13"/>
        <v/>
      </c>
      <c r="BC56" s="217" t="str">
        <f t="shared" si="13"/>
        <v/>
      </c>
      <c r="BD56" s="217" t="str">
        <f t="shared" si="13"/>
        <v/>
      </c>
      <c r="BE56" s="217" t="str">
        <f t="shared" si="13"/>
        <v/>
      </c>
      <c r="BF56" s="212"/>
      <c r="BG56" s="212"/>
    </row>
    <row r="57" spans="1:59" s="213" customFormat="1" ht="24.95" customHeight="1" x14ac:dyDescent="0.25">
      <c r="A57" s="183"/>
      <c r="B57" s="214"/>
      <c r="C57" s="215"/>
      <c r="D57" s="215"/>
      <c r="E57" s="216"/>
      <c r="F57" s="216"/>
      <c r="G57" s="216"/>
      <c r="H57" s="216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2"/>
      <c r="BG57" s="212"/>
    </row>
    <row r="58" spans="1:59" s="213" customFormat="1" ht="24.95" customHeight="1" x14ac:dyDescent="0.25">
      <c r="A58" s="183"/>
      <c r="B58" s="214"/>
      <c r="C58" s="215"/>
      <c r="D58" s="215"/>
      <c r="E58" s="216"/>
      <c r="F58" s="216"/>
      <c r="G58" s="216"/>
      <c r="H58" s="216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2"/>
      <c r="BG58" s="212"/>
    </row>
    <row r="59" spans="1:59" s="213" customFormat="1" ht="24.95" customHeight="1" x14ac:dyDescent="0.25">
      <c r="A59" s="183"/>
      <c r="B59" s="214"/>
      <c r="C59" s="215"/>
      <c r="D59" s="215"/>
      <c r="E59" s="216"/>
      <c r="F59" s="216"/>
      <c r="G59" s="216"/>
      <c r="H59" s="216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2"/>
      <c r="BG59" s="212"/>
    </row>
    <row r="60" spans="1:59" s="213" customFormat="1" ht="24.95" customHeight="1" x14ac:dyDescent="0.25">
      <c r="A60" s="183"/>
      <c r="B60" s="214"/>
      <c r="C60" s="215"/>
      <c r="D60" s="215"/>
      <c r="E60" s="216"/>
      <c r="F60" s="216"/>
      <c r="G60" s="216"/>
      <c r="H60" s="216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2"/>
      <c r="BG60" s="212"/>
    </row>
    <row r="61" spans="1:59" s="213" customFormat="1" ht="24.95" customHeight="1" x14ac:dyDescent="0.25">
      <c r="A61" s="183"/>
      <c r="B61" s="214"/>
      <c r="C61" s="215"/>
      <c r="D61" s="215"/>
      <c r="E61" s="216"/>
      <c r="F61" s="216"/>
      <c r="G61" s="216"/>
      <c r="H61" s="216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2"/>
      <c r="BG61" s="212"/>
    </row>
    <row r="62" spans="1:59" s="213" customFormat="1" ht="24.95" customHeight="1" x14ac:dyDescent="0.25">
      <c r="A62" s="183"/>
      <c r="B62" s="214"/>
      <c r="C62" s="215"/>
      <c r="D62" s="215"/>
      <c r="E62" s="216"/>
      <c r="F62" s="216"/>
      <c r="G62" s="216"/>
      <c r="H62" s="216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2"/>
      <c r="BG62" s="212"/>
    </row>
    <row r="63" spans="1:59" s="213" customFormat="1" ht="24.95" customHeight="1" x14ac:dyDescent="0.25">
      <c r="A63" s="183"/>
      <c r="B63" s="218"/>
      <c r="C63" s="219"/>
      <c r="D63" s="219"/>
      <c r="E63" s="220"/>
      <c r="F63" s="220"/>
      <c r="G63" s="220"/>
      <c r="H63" s="220"/>
      <c r="I63" s="217"/>
      <c r="J63" s="217" t="str">
        <f>IF(J$13=$H63,"DL","")</f>
        <v/>
      </c>
      <c r="K63" s="217" t="str">
        <f t="shared" ref="K63:Z68" si="17">IF(K$13=$H63,"DL","")</f>
        <v/>
      </c>
      <c r="L63" s="217" t="str">
        <f t="shared" si="17"/>
        <v/>
      </c>
      <c r="M63" s="217" t="str">
        <f t="shared" si="17"/>
        <v/>
      </c>
      <c r="N63" s="217" t="str">
        <f t="shared" si="17"/>
        <v/>
      </c>
      <c r="O63" s="217" t="str">
        <f t="shared" si="17"/>
        <v/>
      </c>
      <c r="P63" s="217" t="str">
        <f t="shared" si="17"/>
        <v/>
      </c>
      <c r="Q63" s="217" t="str">
        <f t="shared" si="17"/>
        <v/>
      </c>
      <c r="R63" s="217" t="str">
        <f t="shared" si="17"/>
        <v/>
      </c>
      <c r="S63" s="217" t="str">
        <f t="shared" si="17"/>
        <v/>
      </c>
      <c r="T63" s="217" t="str">
        <f t="shared" si="17"/>
        <v/>
      </c>
      <c r="U63" s="217" t="str">
        <f t="shared" si="17"/>
        <v/>
      </c>
      <c r="V63" s="217" t="str">
        <f t="shared" si="17"/>
        <v/>
      </c>
      <c r="W63" s="217" t="str">
        <f t="shared" si="17"/>
        <v/>
      </c>
      <c r="X63" s="217" t="str">
        <f t="shared" si="17"/>
        <v/>
      </c>
      <c r="Y63" s="217" t="str">
        <f t="shared" si="17"/>
        <v/>
      </c>
      <c r="Z63" s="217" t="str">
        <f t="shared" si="17"/>
        <v/>
      </c>
      <c r="AA63" s="217" t="str">
        <f t="shared" ref="AA63:AP68" si="18">IF(AA$13=$H63,"DL","")</f>
        <v/>
      </c>
      <c r="AB63" s="217" t="str">
        <f t="shared" si="18"/>
        <v/>
      </c>
      <c r="AC63" s="217" t="str">
        <f t="shared" si="18"/>
        <v/>
      </c>
      <c r="AD63" s="217" t="str">
        <f t="shared" si="18"/>
        <v/>
      </c>
      <c r="AE63" s="217" t="str">
        <f t="shared" si="18"/>
        <v/>
      </c>
      <c r="AF63" s="217" t="str">
        <f t="shared" si="18"/>
        <v/>
      </c>
      <c r="AG63" s="217" t="str">
        <f t="shared" si="18"/>
        <v/>
      </c>
      <c r="AH63" s="217" t="str">
        <f t="shared" si="18"/>
        <v/>
      </c>
      <c r="AI63" s="217" t="str">
        <f t="shared" si="18"/>
        <v/>
      </c>
      <c r="AJ63" s="217" t="str">
        <f t="shared" si="18"/>
        <v/>
      </c>
      <c r="AK63" s="217" t="str">
        <f t="shared" si="18"/>
        <v/>
      </c>
      <c r="AL63" s="217" t="str">
        <f t="shared" si="18"/>
        <v/>
      </c>
      <c r="AM63" s="217" t="str">
        <f t="shared" si="18"/>
        <v/>
      </c>
      <c r="AN63" s="217" t="str">
        <f t="shared" si="18"/>
        <v/>
      </c>
      <c r="AO63" s="217" t="str">
        <f t="shared" si="18"/>
        <v/>
      </c>
      <c r="AP63" s="217" t="str">
        <f t="shared" si="18"/>
        <v/>
      </c>
      <c r="AQ63" s="217" t="str">
        <f t="shared" ref="AP63:BE68" si="19">IF(AQ$13=$H63,"DL","")</f>
        <v/>
      </c>
      <c r="AR63" s="217" t="str">
        <f t="shared" si="19"/>
        <v/>
      </c>
      <c r="AS63" s="217" t="str">
        <f t="shared" si="19"/>
        <v/>
      </c>
      <c r="AT63" s="217" t="str">
        <f t="shared" si="19"/>
        <v/>
      </c>
      <c r="AU63" s="217" t="str">
        <f t="shared" si="19"/>
        <v/>
      </c>
      <c r="AV63" s="217" t="str">
        <f t="shared" si="19"/>
        <v/>
      </c>
      <c r="AW63" s="217" t="str">
        <f t="shared" si="19"/>
        <v/>
      </c>
      <c r="AX63" s="217" t="str">
        <f t="shared" si="19"/>
        <v/>
      </c>
      <c r="AY63" s="217" t="str">
        <f t="shared" si="19"/>
        <v/>
      </c>
      <c r="AZ63" s="217" t="str">
        <f t="shared" si="19"/>
        <v/>
      </c>
      <c r="BA63" s="217" t="str">
        <f t="shared" si="19"/>
        <v/>
      </c>
      <c r="BB63" s="217" t="str">
        <f t="shared" si="19"/>
        <v/>
      </c>
      <c r="BC63" s="217" t="str">
        <f t="shared" si="19"/>
        <v/>
      </c>
      <c r="BD63" s="217" t="str">
        <f t="shared" si="19"/>
        <v/>
      </c>
      <c r="BE63" s="217" t="str">
        <f t="shared" si="19"/>
        <v/>
      </c>
      <c r="BF63" s="212"/>
      <c r="BG63" s="212"/>
    </row>
    <row r="64" spans="1:59" s="213" customFormat="1" ht="24.95" customHeight="1" x14ac:dyDescent="0.25">
      <c r="A64" s="183"/>
      <c r="B64" s="218"/>
      <c r="C64" s="219"/>
      <c r="D64" s="219"/>
      <c r="E64" s="220"/>
      <c r="F64" s="220"/>
      <c r="G64" s="220"/>
      <c r="H64" s="220"/>
      <c r="I64" s="217"/>
      <c r="J64" s="217" t="str">
        <f t="shared" ref="J64:Y68" si="20">IF(J$13=$H64,"DL","")</f>
        <v/>
      </c>
      <c r="K64" s="217" t="str">
        <f t="shared" si="17"/>
        <v/>
      </c>
      <c r="L64" s="217" t="str">
        <f t="shared" si="17"/>
        <v/>
      </c>
      <c r="M64" s="217" t="str">
        <f t="shared" si="17"/>
        <v/>
      </c>
      <c r="N64" s="217" t="str">
        <f t="shared" si="17"/>
        <v/>
      </c>
      <c r="O64" s="217" t="str">
        <f t="shared" si="17"/>
        <v/>
      </c>
      <c r="P64" s="217" t="str">
        <f t="shared" si="17"/>
        <v/>
      </c>
      <c r="Q64" s="217" t="str">
        <f t="shared" si="17"/>
        <v/>
      </c>
      <c r="R64" s="217" t="str">
        <f t="shared" si="17"/>
        <v/>
      </c>
      <c r="S64" s="217" t="str">
        <f t="shared" si="17"/>
        <v/>
      </c>
      <c r="T64" s="217" t="str">
        <f t="shared" si="17"/>
        <v/>
      </c>
      <c r="U64" s="217" t="str">
        <f t="shared" si="17"/>
        <v/>
      </c>
      <c r="V64" s="217" t="str">
        <f t="shared" si="17"/>
        <v/>
      </c>
      <c r="W64" s="217" t="str">
        <f t="shared" si="17"/>
        <v/>
      </c>
      <c r="X64" s="217" t="str">
        <f t="shared" si="17"/>
        <v/>
      </c>
      <c r="Y64" s="217" t="str">
        <f t="shared" si="17"/>
        <v/>
      </c>
      <c r="Z64" s="217" t="str">
        <f t="shared" si="17"/>
        <v/>
      </c>
      <c r="AA64" s="217" t="str">
        <f t="shared" si="18"/>
        <v/>
      </c>
      <c r="AB64" s="217" t="str">
        <f t="shared" si="18"/>
        <v/>
      </c>
      <c r="AC64" s="217" t="str">
        <f t="shared" si="18"/>
        <v/>
      </c>
      <c r="AD64" s="217" t="str">
        <f t="shared" si="18"/>
        <v/>
      </c>
      <c r="AE64" s="217" t="str">
        <f t="shared" si="18"/>
        <v/>
      </c>
      <c r="AF64" s="217" t="str">
        <f t="shared" si="18"/>
        <v/>
      </c>
      <c r="AG64" s="217" t="str">
        <f t="shared" si="18"/>
        <v/>
      </c>
      <c r="AH64" s="217" t="str">
        <f t="shared" si="18"/>
        <v/>
      </c>
      <c r="AI64" s="217" t="str">
        <f t="shared" si="18"/>
        <v/>
      </c>
      <c r="AJ64" s="217" t="str">
        <f t="shared" si="18"/>
        <v/>
      </c>
      <c r="AK64" s="217" t="str">
        <f t="shared" si="18"/>
        <v/>
      </c>
      <c r="AL64" s="217" t="str">
        <f t="shared" si="18"/>
        <v/>
      </c>
      <c r="AM64" s="217" t="str">
        <f t="shared" si="18"/>
        <v/>
      </c>
      <c r="AN64" s="217" t="str">
        <f t="shared" si="18"/>
        <v/>
      </c>
      <c r="AO64" s="217" t="str">
        <f t="shared" si="18"/>
        <v/>
      </c>
      <c r="AP64" s="217" t="str">
        <f t="shared" si="19"/>
        <v/>
      </c>
      <c r="AQ64" s="217" t="str">
        <f t="shared" si="19"/>
        <v/>
      </c>
      <c r="AR64" s="217" t="str">
        <f t="shared" si="19"/>
        <v/>
      </c>
      <c r="AS64" s="217" t="str">
        <f t="shared" si="19"/>
        <v/>
      </c>
      <c r="AT64" s="217" t="str">
        <f t="shared" si="19"/>
        <v/>
      </c>
      <c r="AU64" s="217" t="str">
        <f t="shared" si="19"/>
        <v/>
      </c>
      <c r="AV64" s="217" t="str">
        <f t="shared" si="19"/>
        <v/>
      </c>
      <c r="AW64" s="217" t="str">
        <f t="shared" si="19"/>
        <v/>
      </c>
      <c r="AX64" s="217" t="str">
        <f t="shared" si="19"/>
        <v/>
      </c>
      <c r="AY64" s="217" t="str">
        <f t="shared" si="19"/>
        <v/>
      </c>
      <c r="AZ64" s="217" t="str">
        <f t="shared" si="19"/>
        <v/>
      </c>
      <c r="BA64" s="217" t="str">
        <f t="shared" si="19"/>
        <v/>
      </c>
      <c r="BB64" s="217" t="str">
        <f t="shared" si="19"/>
        <v/>
      </c>
      <c r="BC64" s="217" t="str">
        <f t="shared" si="19"/>
        <v/>
      </c>
      <c r="BD64" s="217" t="str">
        <f t="shared" si="19"/>
        <v/>
      </c>
      <c r="BE64" s="217" t="str">
        <f t="shared" si="19"/>
        <v/>
      </c>
      <c r="BF64" s="212"/>
      <c r="BG64" s="212"/>
    </row>
    <row r="65" spans="1:59" s="213" customFormat="1" ht="24.95" customHeight="1" x14ac:dyDescent="0.25">
      <c r="A65" s="183"/>
      <c r="B65" s="218"/>
      <c r="C65" s="219"/>
      <c r="D65" s="219"/>
      <c r="E65" s="220"/>
      <c r="F65" s="220"/>
      <c r="G65" s="220"/>
      <c r="H65" s="220"/>
      <c r="I65" s="217"/>
      <c r="J65" s="217" t="str">
        <f t="shared" si="20"/>
        <v/>
      </c>
      <c r="K65" s="217" t="str">
        <f t="shared" si="17"/>
        <v/>
      </c>
      <c r="L65" s="217" t="str">
        <f t="shared" si="17"/>
        <v/>
      </c>
      <c r="M65" s="217" t="str">
        <f t="shared" si="17"/>
        <v/>
      </c>
      <c r="N65" s="217" t="str">
        <f t="shared" si="17"/>
        <v/>
      </c>
      <c r="O65" s="217" t="str">
        <f t="shared" si="17"/>
        <v/>
      </c>
      <c r="P65" s="217" t="str">
        <f t="shared" si="17"/>
        <v/>
      </c>
      <c r="Q65" s="217" t="str">
        <f t="shared" si="17"/>
        <v/>
      </c>
      <c r="R65" s="217" t="str">
        <f t="shared" si="17"/>
        <v/>
      </c>
      <c r="S65" s="217" t="str">
        <f t="shared" si="17"/>
        <v/>
      </c>
      <c r="T65" s="217" t="str">
        <f t="shared" si="17"/>
        <v/>
      </c>
      <c r="U65" s="217" t="str">
        <f t="shared" si="17"/>
        <v/>
      </c>
      <c r="V65" s="217" t="str">
        <f t="shared" si="17"/>
        <v/>
      </c>
      <c r="W65" s="217" t="str">
        <f t="shared" si="17"/>
        <v/>
      </c>
      <c r="X65" s="217" t="str">
        <f t="shared" si="17"/>
        <v/>
      </c>
      <c r="Y65" s="217" t="str">
        <f t="shared" si="17"/>
        <v/>
      </c>
      <c r="Z65" s="217" t="str">
        <f t="shared" si="17"/>
        <v/>
      </c>
      <c r="AA65" s="217" t="str">
        <f t="shared" si="18"/>
        <v/>
      </c>
      <c r="AB65" s="217" t="str">
        <f t="shared" si="18"/>
        <v/>
      </c>
      <c r="AC65" s="217" t="str">
        <f t="shared" si="18"/>
        <v/>
      </c>
      <c r="AD65" s="217" t="str">
        <f t="shared" si="18"/>
        <v/>
      </c>
      <c r="AE65" s="217" t="str">
        <f t="shared" si="18"/>
        <v/>
      </c>
      <c r="AF65" s="217" t="str">
        <f t="shared" si="18"/>
        <v/>
      </c>
      <c r="AG65" s="217" t="str">
        <f t="shared" si="18"/>
        <v/>
      </c>
      <c r="AH65" s="217" t="str">
        <f t="shared" si="18"/>
        <v/>
      </c>
      <c r="AI65" s="217" t="str">
        <f t="shared" si="18"/>
        <v/>
      </c>
      <c r="AJ65" s="217" t="str">
        <f t="shared" si="18"/>
        <v/>
      </c>
      <c r="AK65" s="217" t="str">
        <f t="shared" si="18"/>
        <v/>
      </c>
      <c r="AL65" s="217" t="str">
        <f t="shared" si="18"/>
        <v/>
      </c>
      <c r="AM65" s="217" t="str">
        <f t="shared" si="18"/>
        <v/>
      </c>
      <c r="AN65" s="217" t="str">
        <f t="shared" si="18"/>
        <v/>
      </c>
      <c r="AO65" s="217" t="str">
        <f t="shared" si="18"/>
        <v/>
      </c>
      <c r="AP65" s="217" t="str">
        <f t="shared" si="19"/>
        <v/>
      </c>
      <c r="AQ65" s="217" t="str">
        <f t="shared" si="19"/>
        <v/>
      </c>
      <c r="AR65" s="217" t="str">
        <f t="shared" si="19"/>
        <v/>
      </c>
      <c r="AS65" s="217" t="str">
        <f t="shared" si="19"/>
        <v/>
      </c>
      <c r="AT65" s="217" t="str">
        <f t="shared" si="19"/>
        <v/>
      </c>
      <c r="AU65" s="217" t="str">
        <f t="shared" si="19"/>
        <v/>
      </c>
      <c r="AV65" s="217" t="str">
        <f t="shared" si="19"/>
        <v/>
      </c>
      <c r="AW65" s="217" t="str">
        <f t="shared" si="19"/>
        <v/>
      </c>
      <c r="AX65" s="217" t="str">
        <f t="shared" si="19"/>
        <v/>
      </c>
      <c r="AY65" s="217" t="str">
        <f t="shared" si="19"/>
        <v/>
      </c>
      <c r="AZ65" s="217" t="str">
        <f t="shared" si="19"/>
        <v/>
      </c>
      <c r="BA65" s="217" t="str">
        <f t="shared" si="19"/>
        <v/>
      </c>
      <c r="BB65" s="217" t="str">
        <f t="shared" si="19"/>
        <v/>
      </c>
      <c r="BC65" s="217" t="str">
        <f t="shared" si="19"/>
        <v/>
      </c>
      <c r="BD65" s="217" t="str">
        <f t="shared" si="19"/>
        <v/>
      </c>
      <c r="BE65" s="217" t="str">
        <f t="shared" si="19"/>
        <v/>
      </c>
      <c r="BF65" s="212"/>
      <c r="BG65" s="212"/>
    </row>
    <row r="66" spans="1:59" s="213" customFormat="1" ht="24.95" customHeight="1" x14ac:dyDescent="0.25">
      <c r="A66" s="183"/>
      <c r="B66" s="218"/>
      <c r="C66" s="219"/>
      <c r="D66" s="219"/>
      <c r="E66" s="220"/>
      <c r="F66" s="220"/>
      <c r="G66" s="220"/>
      <c r="H66" s="220"/>
      <c r="I66" s="217"/>
      <c r="J66" s="217" t="str">
        <f t="shared" si="20"/>
        <v/>
      </c>
      <c r="K66" s="217" t="str">
        <f t="shared" si="17"/>
        <v/>
      </c>
      <c r="L66" s="217" t="str">
        <f t="shared" si="17"/>
        <v/>
      </c>
      <c r="M66" s="217" t="str">
        <f t="shared" si="17"/>
        <v/>
      </c>
      <c r="N66" s="217" t="str">
        <f t="shared" si="17"/>
        <v/>
      </c>
      <c r="O66" s="217" t="str">
        <f t="shared" si="17"/>
        <v/>
      </c>
      <c r="P66" s="217" t="str">
        <f t="shared" si="17"/>
        <v/>
      </c>
      <c r="Q66" s="217" t="str">
        <f t="shared" si="17"/>
        <v/>
      </c>
      <c r="R66" s="217" t="str">
        <f t="shared" si="17"/>
        <v/>
      </c>
      <c r="S66" s="217" t="str">
        <f t="shared" si="17"/>
        <v/>
      </c>
      <c r="T66" s="217" t="str">
        <f t="shared" si="17"/>
        <v/>
      </c>
      <c r="U66" s="217" t="str">
        <f t="shared" si="17"/>
        <v/>
      </c>
      <c r="V66" s="217" t="str">
        <f t="shared" si="17"/>
        <v/>
      </c>
      <c r="W66" s="217" t="str">
        <f t="shared" si="17"/>
        <v/>
      </c>
      <c r="X66" s="217" t="str">
        <f t="shared" si="17"/>
        <v/>
      </c>
      <c r="Y66" s="217" t="str">
        <f t="shared" si="17"/>
        <v/>
      </c>
      <c r="Z66" s="217" t="str">
        <f t="shared" si="17"/>
        <v/>
      </c>
      <c r="AA66" s="217" t="str">
        <f t="shared" si="18"/>
        <v/>
      </c>
      <c r="AB66" s="217" t="str">
        <f t="shared" si="18"/>
        <v/>
      </c>
      <c r="AC66" s="217" t="str">
        <f t="shared" si="18"/>
        <v/>
      </c>
      <c r="AD66" s="217" t="str">
        <f t="shared" si="18"/>
        <v/>
      </c>
      <c r="AE66" s="217" t="str">
        <f t="shared" si="18"/>
        <v/>
      </c>
      <c r="AF66" s="217" t="str">
        <f t="shared" si="18"/>
        <v/>
      </c>
      <c r="AG66" s="217" t="str">
        <f t="shared" si="18"/>
        <v/>
      </c>
      <c r="AH66" s="217" t="str">
        <f t="shared" si="18"/>
        <v/>
      </c>
      <c r="AI66" s="217" t="str">
        <f t="shared" si="18"/>
        <v/>
      </c>
      <c r="AJ66" s="217" t="str">
        <f t="shared" si="18"/>
        <v/>
      </c>
      <c r="AK66" s="217" t="str">
        <f t="shared" si="18"/>
        <v/>
      </c>
      <c r="AL66" s="217" t="str">
        <f t="shared" si="18"/>
        <v/>
      </c>
      <c r="AM66" s="217" t="str">
        <f t="shared" si="18"/>
        <v/>
      </c>
      <c r="AN66" s="217" t="str">
        <f t="shared" si="18"/>
        <v/>
      </c>
      <c r="AO66" s="217" t="str">
        <f t="shared" si="18"/>
        <v/>
      </c>
      <c r="AP66" s="217" t="str">
        <f t="shared" si="19"/>
        <v/>
      </c>
      <c r="AQ66" s="217" t="str">
        <f t="shared" si="19"/>
        <v/>
      </c>
      <c r="AR66" s="217" t="str">
        <f t="shared" si="19"/>
        <v/>
      </c>
      <c r="AS66" s="217" t="str">
        <f t="shared" si="19"/>
        <v/>
      </c>
      <c r="AT66" s="217" t="str">
        <f t="shared" si="19"/>
        <v/>
      </c>
      <c r="AU66" s="217" t="str">
        <f t="shared" si="19"/>
        <v/>
      </c>
      <c r="AV66" s="217" t="str">
        <f t="shared" si="19"/>
        <v/>
      </c>
      <c r="AW66" s="217" t="str">
        <f t="shared" si="19"/>
        <v/>
      </c>
      <c r="AX66" s="217" t="str">
        <f t="shared" si="19"/>
        <v/>
      </c>
      <c r="AY66" s="217" t="str">
        <f t="shared" si="19"/>
        <v/>
      </c>
      <c r="AZ66" s="217" t="str">
        <f t="shared" si="19"/>
        <v/>
      </c>
      <c r="BA66" s="217" t="str">
        <f t="shared" si="19"/>
        <v/>
      </c>
      <c r="BB66" s="217" t="str">
        <f t="shared" si="19"/>
        <v/>
      </c>
      <c r="BC66" s="217" t="str">
        <f t="shared" si="19"/>
        <v/>
      </c>
      <c r="BD66" s="217" t="str">
        <f t="shared" si="19"/>
        <v/>
      </c>
      <c r="BE66" s="217" t="str">
        <f t="shared" si="19"/>
        <v/>
      </c>
      <c r="BF66" s="212"/>
      <c r="BG66" s="212"/>
    </row>
    <row r="67" spans="1:59" s="213" customFormat="1" ht="24.95" customHeight="1" x14ac:dyDescent="0.25">
      <c r="A67" s="183"/>
      <c r="B67" s="218"/>
      <c r="C67" s="219"/>
      <c r="D67" s="219"/>
      <c r="E67" s="220"/>
      <c r="F67" s="220"/>
      <c r="G67" s="220"/>
      <c r="H67" s="220"/>
      <c r="I67" s="217"/>
      <c r="J67" s="217" t="str">
        <f t="shared" si="20"/>
        <v/>
      </c>
      <c r="K67" s="217" t="str">
        <f t="shared" si="17"/>
        <v/>
      </c>
      <c r="L67" s="217" t="str">
        <f t="shared" si="17"/>
        <v/>
      </c>
      <c r="M67" s="217" t="str">
        <f t="shared" si="17"/>
        <v/>
      </c>
      <c r="N67" s="217" t="str">
        <f t="shared" si="17"/>
        <v/>
      </c>
      <c r="O67" s="217" t="str">
        <f t="shared" si="17"/>
        <v/>
      </c>
      <c r="P67" s="217" t="str">
        <f t="shared" si="17"/>
        <v/>
      </c>
      <c r="Q67" s="217" t="str">
        <f t="shared" si="17"/>
        <v/>
      </c>
      <c r="R67" s="217" t="str">
        <f t="shared" si="17"/>
        <v/>
      </c>
      <c r="S67" s="217" t="str">
        <f t="shared" si="17"/>
        <v/>
      </c>
      <c r="T67" s="217" t="str">
        <f t="shared" si="17"/>
        <v/>
      </c>
      <c r="U67" s="217" t="str">
        <f t="shared" si="17"/>
        <v/>
      </c>
      <c r="V67" s="217" t="str">
        <f t="shared" si="17"/>
        <v/>
      </c>
      <c r="W67" s="217" t="str">
        <f t="shared" si="17"/>
        <v/>
      </c>
      <c r="X67" s="217" t="str">
        <f t="shared" si="17"/>
        <v/>
      </c>
      <c r="Y67" s="217" t="str">
        <f t="shared" si="17"/>
        <v/>
      </c>
      <c r="Z67" s="217" t="str">
        <f t="shared" si="17"/>
        <v/>
      </c>
      <c r="AA67" s="217" t="str">
        <f t="shared" si="18"/>
        <v/>
      </c>
      <c r="AB67" s="217" t="str">
        <f t="shared" si="18"/>
        <v/>
      </c>
      <c r="AC67" s="217" t="str">
        <f t="shared" si="18"/>
        <v/>
      </c>
      <c r="AD67" s="217" t="str">
        <f t="shared" si="18"/>
        <v/>
      </c>
      <c r="AE67" s="217" t="str">
        <f t="shared" si="18"/>
        <v/>
      </c>
      <c r="AF67" s="217" t="str">
        <f t="shared" si="18"/>
        <v/>
      </c>
      <c r="AG67" s="217" t="str">
        <f t="shared" si="18"/>
        <v/>
      </c>
      <c r="AH67" s="217" t="str">
        <f t="shared" si="18"/>
        <v/>
      </c>
      <c r="AI67" s="217" t="str">
        <f t="shared" si="18"/>
        <v/>
      </c>
      <c r="AJ67" s="217" t="str">
        <f t="shared" si="18"/>
        <v/>
      </c>
      <c r="AK67" s="217" t="str">
        <f t="shared" si="18"/>
        <v/>
      </c>
      <c r="AL67" s="217" t="str">
        <f t="shared" si="18"/>
        <v/>
      </c>
      <c r="AM67" s="217" t="str">
        <f t="shared" si="18"/>
        <v/>
      </c>
      <c r="AN67" s="217" t="str">
        <f t="shared" si="18"/>
        <v/>
      </c>
      <c r="AO67" s="217" t="str">
        <f t="shared" si="18"/>
        <v/>
      </c>
      <c r="AP67" s="217" t="str">
        <f t="shared" si="19"/>
        <v/>
      </c>
      <c r="AQ67" s="217" t="str">
        <f t="shared" si="19"/>
        <v/>
      </c>
      <c r="AR67" s="217" t="str">
        <f t="shared" si="19"/>
        <v/>
      </c>
      <c r="AS67" s="217" t="str">
        <f t="shared" si="19"/>
        <v/>
      </c>
      <c r="AT67" s="217" t="str">
        <f t="shared" si="19"/>
        <v/>
      </c>
      <c r="AU67" s="217" t="str">
        <f t="shared" si="19"/>
        <v/>
      </c>
      <c r="AV67" s="217" t="str">
        <f t="shared" si="19"/>
        <v/>
      </c>
      <c r="AW67" s="217" t="str">
        <f t="shared" si="19"/>
        <v/>
      </c>
      <c r="AX67" s="217" t="str">
        <f t="shared" si="19"/>
        <v/>
      </c>
      <c r="AY67" s="217" t="str">
        <f t="shared" si="19"/>
        <v/>
      </c>
      <c r="AZ67" s="217" t="str">
        <f t="shared" si="19"/>
        <v/>
      </c>
      <c r="BA67" s="217" t="str">
        <f t="shared" si="19"/>
        <v/>
      </c>
      <c r="BB67" s="217" t="str">
        <f t="shared" si="19"/>
        <v/>
      </c>
      <c r="BC67" s="217" t="str">
        <f t="shared" si="19"/>
        <v/>
      </c>
      <c r="BD67" s="217" t="str">
        <f t="shared" si="19"/>
        <v/>
      </c>
      <c r="BE67" s="217" t="str">
        <f t="shared" si="19"/>
        <v/>
      </c>
      <c r="BF67" s="212"/>
      <c r="BG67" s="212"/>
    </row>
    <row r="68" spans="1:59" s="213" customFormat="1" ht="24.95" customHeight="1" x14ac:dyDescent="0.25">
      <c r="A68" s="183"/>
      <c r="B68" s="218"/>
      <c r="C68" s="219"/>
      <c r="D68" s="219"/>
      <c r="E68" s="220"/>
      <c r="F68" s="220"/>
      <c r="G68" s="220"/>
      <c r="H68" s="220"/>
      <c r="I68" s="217"/>
      <c r="J68" s="217" t="str">
        <f t="shared" si="20"/>
        <v/>
      </c>
      <c r="K68" s="217" t="str">
        <f t="shared" si="20"/>
        <v/>
      </c>
      <c r="L68" s="217" t="str">
        <f t="shared" si="20"/>
        <v/>
      </c>
      <c r="M68" s="217" t="str">
        <f t="shared" si="20"/>
        <v/>
      </c>
      <c r="N68" s="217" t="str">
        <f t="shared" si="20"/>
        <v/>
      </c>
      <c r="O68" s="217" t="str">
        <f t="shared" si="20"/>
        <v/>
      </c>
      <c r="P68" s="217" t="str">
        <f t="shared" si="20"/>
        <v/>
      </c>
      <c r="Q68" s="217" t="str">
        <f t="shared" si="20"/>
        <v/>
      </c>
      <c r="R68" s="217" t="str">
        <f t="shared" si="20"/>
        <v/>
      </c>
      <c r="S68" s="217" t="str">
        <f t="shared" si="20"/>
        <v/>
      </c>
      <c r="T68" s="217" t="str">
        <f t="shared" si="20"/>
        <v/>
      </c>
      <c r="U68" s="217" t="str">
        <f t="shared" si="20"/>
        <v/>
      </c>
      <c r="V68" s="217" t="str">
        <f t="shared" si="20"/>
        <v/>
      </c>
      <c r="W68" s="217" t="str">
        <f t="shared" si="20"/>
        <v/>
      </c>
      <c r="X68" s="217" t="str">
        <f t="shared" si="20"/>
        <v/>
      </c>
      <c r="Y68" s="217" t="str">
        <f t="shared" si="20"/>
        <v/>
      </c>
      <c r="Z68" s="217" t="str">
        <f t="shared" si="17"/>
        <v/>
      </c>
      <c r="AA68" s="217" t="str">
        <f t="shared" si="18"/>
        <v/>
      </c>
      <c r="AB68" s="217" t="str">
        <f t="shared" si="18"/>
        <v/>
      </c>
      <c r="AC68" s="217" t="str">
        <f t="shared" si="18"/>
        <v/>
      </c>
      <c r="AD68" s="217" t="str">
        <f t="shared" si="18"/>
        <v/>
      </c>
      <c r="AE68" s="217" t="str">
        <f t="shared" si="18"/>
        <v/>
      </c>
      <c r="AF68" s="217" t="str">
        <f t="shared" si="18"/>
        <v/>
      </c>
      <c r="AG68" s="217" t="str">
        <f t="shared" si="18"/>
        <v/>
      </c>
      <c r="AH68" s="217" t="str">
        <f t="shared" si="18"/>
        <v/>
      </c>
      <c r="AI68" s="217" t="str">
        <f t="shared" si="18"/>
        <v/>
      </c>
      <c r="AJ68" s="217" t="str">
        <f t="shared" si="18"/>
        <v/>
      </c>
      <c r="AK68" s="217" t="str">
        <f t="shared" si="18"/>
        <v/>
      </c>
      <c r="AL68" s="217" t="str">
        <f t="shared" si="18"/>
        <v/>
      </c>
      <c r="AM68" s="217" t="str">
        <f t="shared" si="18"/>
        <v/>
      </c>
      <c r="AN68" s="217" t="str">
        <f t="shared" si="18"/>
        <v/>
      </c>
      <c r="AO68" s="217" t="str">
        <f t="shared" si="18"/>
        <v/>
      </c>
      <c r="AP68" s="217" t="str">
        <f t="shared" si="19"/>
        <v/>
      </c>
      <c r="AQ68" s="217" t="str">
        <f t="shared" si="19"/>
        <v/>
      </c>
      <c r="AR68" s="217" t="str">
        <f t="shared" si="19"/>
        <v/>
      </c>
      <c r="AS68" s="217" t="str">
        <f t="shared" si="19"/>
        <v/>
      </c>
      <c r="AT68" s="217" t="str">
        <f t="shared" si="19"/>
        <v/>
      </c>
      <c r="AU68" s="217" t="str">
        <f t="shared" si="19"/>
        <v/>
      </c>
      <c r="AV68" s="217" t="str">
        <f t="shared" si="19"/>
        <v/>
      </c>
      <c r="AW68" s="217" t="str">
        <f t="shared" si="19"/>
        <v/>
      </c>
      <c r="AX68" s="217" t="str">
        <f t="shared" si="19"/>
        <v/>
      </c>
      <c r="AY68" s="217" t="str">
        <f t="shared" si="19"/>
        <v/>
      </c>
      <c r="AZ68" s="217" t="str">
        <f t="shared" si="19"/>
        <v/>
      </c>
      <c r="BA68" s="217" t="str">
        <f t="shared" si="19"/>
        <v/>
      </c>
      <c r="BB68" s="217" t="str">
        <f t="shared" si="19"/>
        <v/>
      </c>
      <c r="BC68" s="217" t="str">
        <f t="shared" si="19"/>
        <v/>
      </c>
      <c r="BD68" s="217" t="str">
        <f t="shared" si="19"/>
        <v/>
      </c>
      <c r="BE68" s="217" t="str">
        <f t="shared" si="19"/>
        <v/>
      </c>
      <c r="BF68" s="212"/>
      <c r="BG68" s="212"/>
    </row>
  </sheetData>
  <sheetProtection insertColumns="0" insertRows="0" selectLockedCells="1"/>
  <mergeCells count="12">
    <mergeCell ref="D7:F7"/>
    <mergeCell ref="D8:F8"/>
    <mergeCell ref="C4:D5"/>
    <mergeCell ref="G4:H4"/>
    <mergeCell ref="H12:H13"/>
    <mergeCell ref="G8:H8"/>
    <mergeCell ref="G12:G13"/>
    <mergeCell ref="B12:B13"/>
    <mergeCell ref="C12:C13"/>
    <mergeCell ref="D12:D13"/>
    <mergeCell ref="E12:E13"/>
    <mergeCell ref="F12:F13"/>
  </mergeCells>
  <conditionalFormatting sqref="I14:BE19">
    <cfRule type="expression" dxfId="77" priority="82">
      <formula>Plan</formula>
    </cfRule>
    <cfRule type="expression" dxfId="76" priority="83">
      <formula>MOD(COLUMN(),2)</formula>
    </cfRule>
    <cfRule type="expression" dxfId="75" priority="84">
      <formula>MOD(COLUMN(),2)=0</formula>
    </cfRule>
  </conditionalFormatting>
  <conditionalFormatting sqref="I27:BE32">
    <cfRule type="expression" dxfId="74" priority="79">
      <formula>Plan</formula>
    </cfRule>
    <cfRule type="expression" dxfId="73" priority="80">
      <formula>MOD(COLUMN(),2)</formula>
    </cfRule>
    <cfRule type="expression" dxfId="72" priority="81">
      <formula>MOD(COLUMN(),2)=0</formula>
    </cfRule>
  </conditionalFormatting>
  <conditionalFormatting sqref="I39:BE44">
    <cfRule type="expression" dxfId="71" priority="76">
      <formula>Plan</formula>
    </cfRule>
    <cfRule type="expression" dxfId="70" priority="77">
      <formula>MOD(COLUMN(),2)</formula>
    </cfRule>
    <cfRule type="expression" dxfId="69" priority="78">
      <formula>MOD(COLUMN(),2)=0</formula>
    </cfRule>
  </conditionalFormatting>
  <conditionalFormatting sqref="I20:BE26">
    <cfRule type="expression" dxfId="68" priority="73">
      <formula>Plan</formula>
    </cfRule>
    <cfRule type="expression" dxfId="67" priority="74">
      <formula>MOD(COLUMN(),2)</formula>
    </cfRule>
    <cfRule type="expression" dxfId="66" priority="75">
      <formula>MOD(COLUMN(),2)=0</formula>
    </cfRule>
  </conditionalFormatting>
  <conditionalFormatting sqref="I33:BE38">
    <cfRule type="expression" dxfId="65" priority="70">
      <formula>Plan</formula>
    </cfRule>
    <cfRule type="expression" dxfId="64" priority="71">
      <formula>MOD(COLUMN(),2)</formula>
    </cfRule>
    <cfRule type="expression" dxfId="63" priority="72">
      <formula>MOD(COLUMN(),2)=0</formula>
    </cfRule>
  </conditionalFormatting>
  <conditionalFormatting sqref="I45:BE50">
    <cfRule type="expression" dxfId="62" priority="67">
      <formula>Plan</formula>
    </cfRule>
    <cfRule type="expression" dxfId="61" priority="68">
      <formula>MOD(COLUMN(),2)</formula>
    </cfRule>
    <cfRule type="expression" dxfId="60" priority="69">
      <formula>MOD(COLUMN(),2)=0</formula>
    </cfRule>
  </conditionalFormatting>
  <conditionalFormatting sqref="BD14:BD19">
    <cfRule type="expression" dxfId="59" priority="64">
      <formula>Plan</formula>
    </cfRule>
    <cfRule type="expression" dxfId="58" priority="65">
      <formula>MOD(COLUMN(),2)</formula>
    </cfRule>
    <cfRule type="expression" dxfId="57" priority="66">
      <formula>MOD(COLUMN(),2)=0</formula>
    </cfRule>
  </conditionalFormatting>
  <conditionalFormatting sqref="BC14:BC19">
    <cfRule type="expression" dxfId="56" priority="61">
      <formula>Plan</formula>
    </cfRule>
    <cfRule type="expression" dxfId="55" priority="62">
      <formula>MOD(COLUMN(),2)</formula>
    </cfRule>
    <cfRule type="expression" dxfId="54" priority="63">
      <formula>MOD(COLUMN(),2)=0</formula>
    </cfRule>
  </conditionalFormatting>
  <conditionalFormatting sqref="I68:BE68">
    <cfRule type="expression" dxfId="53" priority="1">
      <formula>Plan</formula>
    </cfRule>
    <cfRule type="expression" dxfId="52" priority="2">
      <formula>MOD(COLUMN(),2)</formula>
    </cfRule>
    <cfRule type="expression" dxfId="51" priority="3">
      <formula>MOD(COLUMN(),2)=0</formula>
    </cfRule>
  </conditionalFormatting>
  <conditionalFormatting sqref="I64:BE64">
    <cfRule type="expression" dxfId="50" priority="34">
      <formula>Plan</formula>
    </cfRule>
    <cfRule type="expression" dxfId="49" priority="35">
      <formula>MOD(COLUMN(),2)</formula>
    </cfRule>
    <cfRule type="expression" dxfId="48" priority="36">
      <formula>MOD(COLUMN(),2)=0</formula>
    </cfRule>
  </conditionalFormatting>
  <conditionalFormatting sqref="I51:BE51">
    <cfRule type="expression" dxfId="47" priority="52">
      <formula>Plan</formula>
    </cfRule>
    <cfRule type="expression" dxfId="46" priority="53">
      <formula>MOD(COLUMN(),2)</formula>
    </cfRule>
    <cfRule type="expression" dxfId="45" priority="54">
      <formula>MOD(COLUMN(),2)=0</formula>
    </cfRule>
  </conditionalFormatting>
  <conditionalFormatting sqref="I52:BE52">
    <cfRule type="expression" dxfId="44" priority="49">
      <formula>Plan</formula>
    </cfRule>
    <cfRule type="expression" dxfId="43" priority="50">
      <formula>MOD(COLUMN(),2)</formula>
    </cfRule>
    <cfRule type="expression" dxfId="42" priority="51">
      <formula>MOD(COLUMN(),2)=0</formula>
    </cfRule>
  </conditionalFormatting>
  <conditionalFormatting sqref="I54:BE54">
    <cfRule type="expression" dxfId="41" priority="46">
      <formula>Plan</formula>
    </cfRule>
    <cfRule type="expression" dxfId="40" priority="47">
      <formula>MOD(COLUMN(),2)</formula>
    </cfRule>
    <cfRule type="expression" dxfId="39" priority="48">
      <formula>MOD(COLUMN(),2)=0</formula>
    </cfRule>
  </conditionalFormatting>
  <conditionalFormatting sqref="I53:BE53">
    <cfRule type="expression" dxfId="38" priority="43">
      <formula>Plan</formula>
    </cfRule>
    <cfRule type="expression" dxfId="37" priority="44">
      <formula>MOD(COLUMN(),2)</formula>
    </cfRule>
    <cfRule type="expression" dxfId="36" priority="45">
      <formula>MOD(COLUMN(),2)=0</formula>
    </cfRule>
  </conditionalFormatting>
  <conditionalFormatting sqref="I55:BE55">
    <cfRule type="expression" dxfId="35" priority="40">
      <formula>Plan</formula>
    </cfRule>
    <cfRule type="expression" dxfId="34" priority="41">
      <formula>MOD(COLUMN(),2)</formula>
    </cfRule>
    <cfRule type="expression" dxfId="33" priority="42">
      <formula>MOD(COLUMN(),2)=0</formula>
    </cfRule>
  </conditionalFormatting>
  <conditionalFormatting sqref="I63:BE63">
    <cfRule type="expression" dxfId="32" priority="37">
      <formula>Plan</formula>
    </cfRule>
    <cfRule type="expression" dxfId="31" priority="38">
      <formula>MOD(COLUMN(),2)</formula>
    </cfRule>
    <cfRule type="expression" dxfId="30" priority="39">
      <formula>MOD(COLUMN(),2)=0</formula>
    </cfRule>
  </conditionalFormatting>
  <conditionalFormatting sqref="I65:BE65">
    <cfRule type="expression" dxfId="29" priority="31">
      <formula>Plan</formula>
    </cfRule>
    <cfRule type="expression" dxfId="28" priority="32">
      <formula>MOD(COLUMN(),2)</formula>
    </cfRule>
    <cfRule type="expression" dxfId="27" priority="33">
      <formula>MOD(COLUMN(),2)=0</formula>
    </cfRule>
  </conditionalFormatting>
  <conditionalFormatting sqref="I66:BE66">
    <cfRule type="expression" dxfId="26" priority="28">
      <formula>Plan</formula>
    </cfRule>
    <cfRule type="expression" dxfId="25" priority="29">
      <formula>MOD(COLUMN(),2)</formula>
    </cfRule>
    <cfRule type="expression" dxfId="24" priority="30">
      <formula>MOD(COLUMN(),2)=0</formula>
    </cfRule>
  </conditionalFormatting>
  <conditionalFormatting sqref="I67:BE67">
    <cfRule type="expression" dxfId="23" priority="25">
      <formula>Plan</formula>
    </cfRule>
    <cfRule type="expression" dxfId="22" priority="26">
      <formula>MOD(COLUMN(),2)</formula>
    </cfRule>
    <cfRule type="expression" dxfId="21" priority="27">
      <formula>MOD(COLUMN(),2)=0</formula>
    </cfRule>
  </conditionalFormatting>
  <conditionalFormatting sqref="I56:BE56">
    <cfRule type="expression" dxfId="20" priority="22">
      <formula>Plan</formula>
    </cfRule>
    <cfRule type="expression" dxfId="19" priority="23">
      <formula>MOD(COLUMN(),2)</formula>
    </cfRule>
    <cfRule type="expression" dxfId="18" priority="24">
      <formula>MOD(COLUMN(),2)=0</formula>
    </cfRule>
  </conditionalFormatting>
  <conditionalFormatting sqref="I58:BE58">
    <cfRule type="expression" dxfId="17" priority="19">
      <formula>Plan</formula>
    </cfRule>
    <cfRule type="expression" dxfId="16" priority="20">
      <formula>MOD(COLUMN(),2)</formula>
    </cfRule>
    <cfRule type="expression" dxfId="15" priority="21">
      <formula>MOD(COLUMN(),2)=0</formula>
    </cfRule>
  </conditionalFormatting>
  <conditionalFormatting sqref="I57:BE57">
    <cfRule type="expression" dxfId="14" priority="16">
      <formula>Plan</formula>
    </cfRule>
    <cfRule type="expression" dxfId="13" priority="17">
      <formula>MOD(COLUMN(),2)</formula>
    </cfRule>
    <cfRule type="expression" dxfId="12" priority="18">
      <formula>MOD(COLUMN(),2)=0</formula>
    </cfRule>
  </conditionalFormatting>
  <conditionalFormatting sqref="I59:BE59">
    <cfRule type="expression" dxfId="11" priority="13">
      <formula>Plan</formula>
    </cfRule>
    <cfRule type="expression" dxfId="10" priority="14">
      <formula>MOD(COLUMN(),2)</formula>
    </cfRule>
    <cfRule type="expression" dxfId="9" priority="15">
      <formula>MOD(COLUMN(),2)=0</formula>
    </cfRule>
  </conditionalFormatting>
  <conditionalFormatting sqref="I60:BE60">
    <cfRule type="expression" dxfId="8" priority="10">
      <formula>Plan</formula>
    </cfRule>
    <cfRule type="expression" dxfId="7" priority="11">
      <formula>MOD(COLUMN(),2)</formula>
    </cfRule>
    <cfRule type="expression" dxfId="6" priority="12">
      <formula>MOD(COLUMN(),2)=0</formula>
    </cfRule>
  </conditionalFormatting>
  <conditionalFormatting sqref="I61:BE61">
    <cfRule type="expression" dxfId="5" priority="7">
      <formula>Plan</formula>
    </cfRule>
    <cfRule type="expression" dxfId="4" priority="8">
      <formula>MOD(COLUMN(),2)</formula>
    </cfRule>
    <cfRule type="expression" dxfId="3" priority="9">
      <formula>MOD(COLUMN(),2)=0</formula>
    </cfRule>
  </conditionalFormatting>
  <conditionalFormatting sqref="I62:BE62">
    <cfRule type="expression" dxfId="2" priority="4">
      <formula>Plan</formula>
    </cfRule>
    <cfRule type="expression" dxfId="1" priority="5">
      <formula>MOD(COLUMN(),2)</formula>
    </cfRule>
    <cfRule type="expression" dxfId="0" priority="6">
      <formula>MOD(COLUMN(),2)=0</formula>
    </cfRule>
  </conditionalFormatting>
  <printOptions horizontalCentered="1"/>
  <pageMargins left="0.23622047244094491" right="0.23622047244094491" top="0.51181102362204722" bottom="0.51181102362204722" header="0.31496062992125984" footer="0.31496062992125984"/>
  <pageSetup paperSize="8" scale="59" orientation="landscape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3d086bc86e44e86a4fe7b61c7d8fbba xmlns="6d797ff1-cdc0-4194-a446-2a5f07834c6e">
      <Terms xmlns="http://schemas.microsoft.com/office/infopath/2007/PartnerControls"/>
    </g3d086bc86e44e86a4fe7b61c7d8fbba>
    <ef252763ead0458587e46c9d57d506d1 xmlns="6d797ff1-cdc0-4194-a446-2a5f07834c6e">
      <Terms xmlns="http://schemas.microsoft.com/office/infopath/2007/PartnerControls"/>
    </ef252763ead0458587e46c9d57d506d1>
    <TaxCatchAll xmlns="6d797ff1-cdc0-4194-a446-2a5f07834c6e"/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6294FE-1DBD-4C93-8CA5-479AD291E29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4B567B07-EC40-4505-8B9F-89E45D1CD260}">
  <ds:schemaRefs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998F467-193D-4A7F-9532-2A0BA8D5CBB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B1D9C4F-DEAB-40C8-B7E7-81C9D01614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Synthèse Financière</vt:lpstr>
      <vt:lpstr>Budget sans subvention</vt:lpstr>
      <vt:lpstr>GANTT</vt:lpstr>
      <vt:lpstr>'Budget sans subvention'!Print_Area</vt:lpstr>
      <vt:lpstr>GANTT!Print_Area</vt:lpstr>
      <vt:lpstr>'Synthèse Financière'!Print_Area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joffermann</dc:creator>
  <cp:lastModifiedBy>Hennequin Isabelle</cp:lastModifiedBy>
  <cp:lastPrinted>2019-07-13T11:25:47Z</cp:lastPrinted>
  <dcterms:created xsi:type="dcterms:W3CDTF">2010-11-25T13:41:07Z</dcterms:created>
  <dcterms:modified xsi:type="dcterms:W3CDTF">2021-10-27T14:13:23Z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Project Type">
    <vt:lpwstr/>
  </property>
  <property fmtid="{D5CDD505-2E9C-101B-9397-08002B2CF9AE}" pid="4" name="Scheme">
    <vt:lpwstr/>
  </property>
</Properties>
</file>